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Draycott Parish Council 2026\AGAR Audit 2025-2026\Draycott in the Moors Parish Council External Audit\"/>
    </mc:Choice>
  </mc:AlternateContent>
  <xr:revisionPtr revIDLastSave="0" documentId="8_{E5DAA8DB-1ADF-4E5C-B43B-9F1C00936DCA}" xr6:coauthVersionLast="47" xr6:coauthVersionMax="47" xr10:uidLastSave="{00000000-0000-0000-0000-000000000000}"/>
  <bookViews>
    <workbookView xWindow="-108" yWindow="-108" windowWidth="23256" windowHeight="12456" xr2:uid="{00000000-000D-0000-FFFF-FFFF00000000}"/>
  </bookViews>
  <sheets>
    <sheet name="Significant varianc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3" i="2" l="1"/>
  <c r="G72" i="2"/>
  <c r="G71" i="2"/>
  <c r="G21" i="2"/>
  <c r="H21" i="2" s="1"/>
  <c r="G97" i="2"/>
  <c r="G96" i="2"/>
  <c r="G95" i="2"/>
  <c r="G94" i="2"/>
  <c r="G93" i="2"/>
  <c r="G91" i="2"/>
  <c r="H91" i="2" s="1"/>
  <c r="G74" i="2"/>
  <c r="G70" i="2"/>
  <c r="G69" i="2"/>
  <c r="G68" i="2"/>
  <c r="G67" i="2"/>
  <c r="G65" i="2"/>
  <c r="H65" i="2" s="1"/>
  <c r="G60" i="2"/>
  <c r="G59" i="2"/>
  <c r="G58" i="2"/>
  <c r="G57" i="2"/>
  <c r="G56" i="2"/>
  <c r="G54" i="2"/>
  <c r="H54" i="2" s="1"/>
  <c r="G49" i="2"/>
  <c r="G48" i="2"/>
  <c r="G47" i="2"/>
  <c r="G46" i="2"/>
  <c r="G45" i="2"/>
  <c r="G43" i="2"/>
  <c r="H43" i="2" s="1"/>
  <c r="G38" i="2"/>
  <c r="G37" i="2"/>
  <c r="G36" i="2"/>
  <c r="G35" i="2"/>
  <c r="G34" i="2"/>
  <c r="G32" i="2"/>
  <c r="G27" i="2"/>
  <c r="G83" i="2"/>
  <c r="G84" i="2"/>
  <c r="G85" i="2"/>
  <c r="G24" i="2"/>
  <c r="G25" i="2"/>
  <c r="G26" i="2"/>
  <c r="G86" i="2"/>
  <c r="G82" i="2"/>
  <c r="G80" i="2"/>
  <c r="G23" i="2"/>
  <c r="G98" i="2" l="1"/>
  <c r="H98" i="2" s="1"/>
  <c r="I98" i="2" s="1"/>
  <c r="G39" i="2"/>
  <c r="G75" i="2"/>
  <c r="H75" i="2" s="1"/>
  <c r="I75" i="2" s="1"/>
  <c r="H32" i="2"/>
  <c r="G87" i="2"/>
  <c r="H87" i="2" s="1"/>
  <c r="I87" i="2" s="1"/>
  <c r="G61" i="2"/>
  <c r="H61" i="2" s="1"/>
  <c r="I61" i="2" s="1"/>
  <c r="G50" i="2"/>
  <c r="H50" i="2" s="1"/>
  <c r="I50" i="2" s="1"/>
  <c r="G28" i="2"/>
  <c r="H80" i="2"/>
  <c r="H39" i="2" l="1"/>
  <c r="I39" i="2" s="1"/>
  <c r="H28" i="2"/>
  <c r="I28" i="2" s="1"/>
</calcChain>
</file>

<file path=xl/sharedStrings.xml><?xml version="1.0" encoding="utf-8"?>
<sst xmlns="http://schemas.openxmlformats.org/spreadsheetml/2006/main" count="58" uniqueCount="57">
  <si>
    <t>Item</t>
  </si>
  <si>
    <t>Difference</t>
  </si>
  <si>
    <t>Box 2: Precept or Rates and levies</t>
  </si>
  <si>
    <t>Box 3: Total other receipts</t>
  </si>
  <si>
    <t>Box 4: Staff costs</t>
  </si>
  <si>
    <t>Box 5: Loan interest/capital repayments</t>
  </si>
  <si>
    <t>Box 6: Other payments</t>
  </si>
  <si>
    <t>Box 9: Fixed assets plus long-term investments</t>
  </si>
  <si>
    <t>Box 10: Total borrowings</t>
  </si>
  <si>
    <t>%</t>
  </si>
  <si>
    <t>Additional comments / explanations</t>
  </si>
  <si>
    <t>Instructions for completing this template:</t>
  </si>
  <si>
    <t>Please note that for fixed assets, regardless of the percentage change in the figure, an explanation is required for the movement.</t>
  </si>
  <si>
    <t>2024-25</t>
  </si>
  <si>
    <t>Statement of Variances - Year ended 31 March 2026</t>
  </si>
  <si>
    <t>1. Enter figures per the AGAR in the cells highlighted in light blue. This will automatically calculate a difference and a percentage change between years.</t>
  </si>
  <si>
    <t>2. If the variance is within 15%, no explanation is required (except fixed assets). However, if it is outside this threshold, the percentage difference will highlight in yellow and an explanation is required.</t>
  </si>
  <si>
    <t>2025-26</t>
  </si>
  <si>
    <t>Forvis Mazars 2026 all rights reserved</t>
  </si>
  <si>
    <t>4. Once a sufficient explanation has been given to bring the percentage within 15% between years, the percentage difference cell will highlight as 'green' in the 'explained' line.</t>
  </si>
  <si>
    <t>Box 2: Precept or Rates and levies (explained)</t>
  </si>
  <si>
    <t>Box 3: Total other receipts (explained)</t>
  </si>
  <si>
    <t>Box 4: Staff costs (explained)</t>
  </si>
  <si>
    <t>Box 5: Loan interest/capital repayments (explained)</t>
  </si>
  <si>
    <t>Box 6: Other payments (explained)</t>
  </si>
  <si>
    <t>Box 9: Fixed assets plus long-term investments (explained)</t>
  </si>
  <si>
    <t>Box 10: Total borrowings (explained)</t>
  </si>
  <si>
    <t>3. Explanations should be entered in the 'Item' column within each section, quantified as appropriate. This will automatically calculate the remaining difference and the percentage unexplained. There is additional space in the 'Additional comments/explanations' column, where a more detail explanation can be provided for the movement between years.</t>
  </si>
  <si>
    <t>Guidance: please consider any movements in other payments and whether these may impact the movement in fixed assets in Box 9 below.</t>
  </si>
  <si>
    <t>gyufuthdc</t>
  </si>
  <si>
    <t>Administration</t>
  </si>
  <si>
    <t>In 2024 we ordered some flags and bunting for another Parish Council who then paid us for the goods.</t>
  </si>
  <si>
    <t>In 2024 the Council contested the Precept calculation (tax base and were awarded an extra £435.00</t>
  </si>
  <si>
    <t>Slight increase in Community Benefit Contribution</t>
  </si>
  <si>
    <t>Projects</t>
  </si>
  <si>
    <t>Solar Array</t>
  </si>
  <si>
    <t>Other income</t>
  </si>
  <si>
    <t>In 2025 we were sucessful in getting 5 grants.  1 Best Kept Village Community £250.00, Art Project £900.00, VE and VJ80 grants £885.00, Staffs County Public Rights of Way grant for kissing gates £480.00 and a UKSPF grant for a new kitchen at the Draycott village hall £11,545.84</t>
  </si>
  <si>
    <t>Governance</t>
  </si>
  <si>
    <t>Extra Training - Clerk did ILCA course and VAT course</t>
  </si>
  <si>
    <t>Lengthsman was asked to do more jobs this year to tidy the village</t>
  </si>
  <si>
    <t>No Solar Grants issued in current year</t>
  </si>
  <si>
    <t>Solar Array Community Benifit fund</t>
  </si>
  <si>
    <t>Lengthsman duties</t>
  </si>
  <si>
    <t>Village Assets</t>
  </si>
  <si>
    <t>Various village asset projects were completed in 2025, Beacon, Planters, Waste Bins, Christmas lights, VAS signage, Kissing Gates and defibrillator parts</t>
  </si>
  <si>
    <t>Village Projects</t>
  </si>
  <si>
    <t>War Memorial events VE and VJ 80 and also UKSPF grant for Village Hall Kitchen</t>
  </si>
  <si>
    <t>purchase of additional flags for other parish last year</t>
  </si>
  <si>
    <t>Donations</t>
  </si>
  <si>
    <t>Donations to charity event in 2024</t>
  </si>
  <si>
    <t>Beacon</t>
  </si>
  <si>
    <t>Kissing Gates x2</t>
  </si>
  <si>
    <t>VAS Signs x2</t>
  </si>
  <si>
    <t>Waste Bins x4</t>
  </si>
  <si>
    <t xml:space="preserve"> </t>
  </si>
  <si>
    <t>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</si>
</sst>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_ ;[Red]\-#,##0.00\ "/>
  </numFmts>
  <fonts count="13" x14ac:knownFonts="1">
    <font>
      <sz val="10"/>
      <name val="Arial"/>
    </font>
    <font>
      <sz val="11"/>
      <name val="Arial"/>
      <family val="2"/>
    </font>
    <font>
      <sz val="10"/>
      <name val="Arial"/>
      <family val="2"/>
    </font>
    <font>
      <sz val="10"/>
      <name val="Arial"/>
      <family val="2"/>
    </font>
    <font>
      <b/>
      <sz val="11"/>
      <color theme="0"/>
      <name val="Arial"/>
      <family val="2"/>
    </font>
    <font>
      <b/>
      <sz val="11"/>
      <color theme="1"/>
      <name val="Arial"/>
      <family val="2"/>
    </font>
    <font>
      <sz val="8"/>
      <color theme="1"/>
      <name val="Arial"/>
      <family val="2"/>
    </font>
    <font>
      <b/>
      <sz val="14"/>
      <color rgb="FF0072CE"/>
      <name val="Arial"/>
      <family val="2"/>
    </font>
    <font>
      <b/>
      <sz val="11"/>
      <color rgb="FF464B4B"/>
      <name val="Arial"/>
      <family val="2"/>
    </font>
    <font>
      <sz val="11"/>
      <color rgb="FF464B4B"/>
      <name val="Arial"/>
      <family val="2"/>
    </font>
    <font>
      <sz val="8"/>
      <color rgb="FF464B4B"/>
      <name val="Arial"/>
      <family val="2"/>
    </font>
    <font>
      <b/>
      <sz val="11"/>
      <color rgb="FFFF0000"/>
      <name val="Arial"/>
      <family val="2"/>
    </font>
    <font>
      <i/>
      <sz val="11"/>
      <color rgb="FF464B4B"/>
      <name val="Arial"/>
      <family val="2"/>
    </font>
  </fonts>
  <fills count="9">
    <fill>
      <patternFill patternType="none"/>
    </fill>
    <fill>
      <patternFill patternType="gray125"/>
    </fill>
    <fill>
      <patternFill patternType="solid">
        <fgColor rgb="FFFFFFFF"/>
        <bgColor indexed="64"/>
      </patternFill>
    </fill>
    <fill>
      <patternFill patternType="solid">
        <fgColor rgb="FFD3D3D3"/>
        <bgColor indexed="64"/>
      </patternFill>
    </fill>
    <fill>
      <patternFill patternType="solid">
        <fgColor indexed="22"/>
        <bgColor indexed="64"/>
      </patternFill>
    </fill>
    <fill>
      <patternFill patternType="solid">
        <fgColor rgb="FFCCFFFF"/>
        <bgColor indexed="64"/>
      </patternFill>
    </fill>
    <fill>
      <patternFill patternType="solid">
        <fgColor rgb="FF4AA7B7"/>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43" fontId="2" fillId="0" borderId="0" applyFont="0" applyFill="0" applyBorder="0" applyAlignment="0" applyProtection="0"/>
    <xf numFmtId="9" fontId="3" fillId="0" borderId="0" applyFont="0" applyFill="0" applyBorder="0" applyAlignment="0" applyProtection="0"/>
    <xf numFmtId="0" fontId="6" fillId="0" borderId="0"/>
  </cellStyleXfs>
  <cellXfs count="86">
    <xf numFmtId="0" fontId="0" fillId="0" borderId="0" xfId="0"/>
    <xf numFmtId="0" fontId="6" fillId="2" borderId="0" xfId="3" applyFill="1"/>
    <xf numFmtId="0" fontId="6" fillId="3" borderId="0" xfId="3" applyFill="1"/>
    <xf numFmtId="0" fontId="6" fillId="2" borderId="4" xfId="3" applyFill="1" applyBorder="1"/>
    <xf numFmtId="0" fontId="10" fillId="2" borderId="0" xfId="3" applyFont="1" applyFill="1"/>
    <xf numFmtId="0" fontId="10" fillId="3" borderId="0" xfId="3" applyFont="1" applyFill="1"/>
    <xf numFmtId="2" fontId="9" fillId="0" borderId="11" xfId="0" applyNumberFormat="1" applyFont="1" applyBorder="1" applyAlignment="1">
      <alignment vertical="center" wrapText="1"/>
    </xf>
    <xf numFmtId="2" fontId="9" fillId="0" borderId="9" xfId="0" applyNumberFormat="1" applyFont="1" applyBorder="1" applyAlignment="1">
      <alignment vertical="center" wrapText="1"/>
    </xf>
    <xf numFmtId="0" fontId="6" fillId="2" borderId="0" xfId="3" applyFill="1" applyAlignment="1">
      <alignment vertical="center"/>
    </xf>
    <xf numFmtId="0" fontId="6" fillId="2" borderId="4" xfId="3" applyFill="1" applyBorder="1" applyAlignment="1">
      <alignment vertical="center"/>
    </xf>
    <xf numFmtId="0" fontId="10" fillId="2" borderId="0" xfId="3" applyFont="1" applyFill="1" applyAlignment="1">
      <alignment vertical="center"/>
    </xf>
    <xf numFmtId="0" fontId="6" fillId="3" borderId="0" xfId="3" applyFill="1" applyAlignment="1">
      <alignment vertical="center"/>
    </xf>
    <xf numFmtId="0" fontId="7" fillId="2" borderId="0" xfId="0" applyFont="1" applyFill="1" applyAlignment="1">
      <alignment vertical="center"/>
    </xf>
    <xf numFmtId="0" fontId="1" fillId="2" borderId="0" xfId="0" applyFont="1" applyFill="1" applyAlignment="1">
      <alignment vertical="center"/>
    </xf>
    <xf numFmtId="0" fontId="5" fillId="2" borderId="0" xfId="0" applyFont="1" applyFill="1" applyAlignment="1">
      <alignment vertical="center"/>
    </xf>
    <xf numFmtId="0" fontId="9" fillId="2" borderId="0" xfId="0" applyFont="1" applyFill="1" applyAlignment="1">
      <alignment vertical="center"/>
    </xf>
    <xf numFmtId="0" fontId="9" fillId="0" borderId="0" xfId="0" applyFont="1" applyAlignment="1">
      <alignment vertical="center"/>
    </xf>
    <xf numFmtId="0" fontId="11" fillId="2" borderId="0" xfId="0" applyFont="1" applyFill="1" applyAlignment="1">
      <alignment vertical="center"/>
    </xf>
    <xf numFmtId="165" fontId="9" fillId="8" borderId="2" xfId="1" applyNumberFormat="1" applyFont="1" applyFill="1" applyBorder="1" applyAlignment="1" applyProtection="1">
      <alignment vertical="center"/>
    </xf>
    <xf numFmtId="165" fontId="9" fillId="0" borderId="2" xfId="1" applyNumberFormat="1" applyFont="1" applyBorder="1" applyAlignment="1" applyProtection="1">
      <alignment vertical="center"/>
    </xf>
    <xf numFmtId="165" fontId="9" fillId="0" borderId="2" xfId="1" applyNumberFormat="1" applyFont="1" applyFill="1" applyBorder="1" applyAlignment="1" applyProtection="1">
      <alignment vertical="center"/>
    </xf>
    <xf numFmtId="43" fontId="9" fillId="8" borderId="2" xfId="1" applyFont="1" applyFill="1" applyBorder="1" applyAlignment="1" applyProtection="1">
      <alignment vertical="center"/>
    </xf>
    <xf numFmtId="165" fontId="9" fillId="8" borderId="1" xfId="1" applyNumberFormat="1" applyFont="1" applyFill="1" applyBorder="1" applyAlignment="1" applyProtection="1">
      <alignment vertical="center"/>
    </xf>
    <xf numFmtId="165" fontId="9" fillId="0" borderId="1" xfId="1" applyNumberFormat="1" applyFont="1" applyBorder="1" applyAlignment="1" applyProtection="1">
      <alignment vertical="center"/>
    </xf>
    <xf numFmtId="43" fontId="9" fillId="8" borderId="1" xfId="1" applyFont="1" applyFill="1" applyBorder="1" applyAlignment="1" applyProtection="1">
      <alignment vertical="center"/>
    </xf>
    <xf numFmtId="165" fontId="10" fillId="2" borderId="0" xfId="3" applyNumberFormat="1" applyFont="1" applyFill="1" applyAlignment="1">
      <alignment vertical="center"/>
    </xf>
    <xf numFmtId="2" fontId="12" fillId="0" borderId="0" xfId="0" applyNumberFormat="1" applyFont="1" applyAlignment="1">
      <alignment vertical="center"/>
    </xf>
    <xf numFmtId="165" fontId="8" fillId="0" borderId="0" xfId="1" applyNumberFormat="1" applyFont="1" applyFill="1" applyBorder="1" applyAlignment="1" applyProtection="1">
      <alignment vertical="center"/>
    </xf>
    <xf numFmtId="164" fontId="8" fillId="0" borderId="0" xfId="2" applyNumberFormat="1" applyFont="1" applyFill="1" applyBorder="1" applyAlignment="1" applyProtection="1">
      <alignment vertical="center"/>
    </xf>
    <xf numFmtId="43" fontId="8" fillId="0" borderId="0" xfId="1" applyFont="1" applyFill="1" applyBorder="1" applyAlignment="1" applyProtection="1">
      <alignment vertical="center" wrapText="1"/>
    </xf>
    <xf numFmtId="0" fontId="10" fillId="2" borderId="0" xfId="3" applyFont="1" applyFill="1" applyAlignment="1">
      <alignment vertical="center" wrapText="1"/>
    </xf>
    <xf numFmtId="2" fontId="9" fillId="0" borderId="10" xfId="0" applyNumberFormat="1" applyFont="1" applyBorder="1" applyAlignment="1">
      <alignment vertical="center" wrapText="1"/>
    </xf>
    <xf numFmtId="2" fontId="9" fillId="0" borderId="8" xfId="0" applyNumberFormat="1" applyFont="1" applyBorder="1" applyAlignment="1">
      <alignment vertical="center" wrapText="1"/>
    </xf>
    <xf numFmtId="2" fontId="9" fillId="0" borderId="6" xfId="0" applyNumberFormat="1" applyFont="1" applyBorder="1" applyAlignment="1">
      <alignment vertical="center" wrapText="1"/>
    </xf>
    <xf numFmtId="165" fontId="9" fillId="8" borderId="5" xfId="1" applyNumberFormat="1" applyFont="1" applyFill="1" applyBorder="1" applyAlignment="1" applyProtection="1">
      <alignment vertical="center"/>
    </xf>
    <xf numFmtId="165" fontId="9" fillId="0" borderId="5" xfId="1" applyNumberFormat="1" applyFont="1" applyBorder="1" applyAlignment="1" applyProtection="1">
      <alignment vertical="center"/>
    </xf>
    <xf numFmtId="165" fontId="9" fillId="0" borderId="5" xfId="1" applyNumberFormat="1" applyFont="1" applyFill="1" applyBorder="1" applyAlignment="1" applyProtection="1">
      <alignment vertical="center"/>
    </xf>
    <xf numFmtId="43" fontId="9" fillId="8" borderId="5" xfId="1" applyFont="1" applyFill="1" applyBorder="1" applyAlignment="1" applyProtection="1">
      <alignment vertical="center"/>
    </xf>
    <xf numFmtId="2" fontId="9" fillId="0" borderId="7" xfId="0" applyNumberFormat="1" applyFont="1" applyBorder="1" applyAlignment="1">
      <alignment vertical="center" wrapText="1"/>
    </xf>
    <xf numFmtId="2" fontId="9" fillId="0" borderId="21" xfId="0" applyNumberFormat="1" applyFont="1" applyBorder="1" applyAlignment="1">
      <alignment vertical="center" wrapText="1"/>
    </xf>
    <xf numFmtId="165" fontId="9" fillId="8" borderId="22" xfId="1" applyNumberFormat="1" applyFont="1" applyFill="1" applyBorder="1" applyAlignment="1" applyProtection="1">
      <alignment vertical="center"/>
    </xf>
    <xf numFmtId="165" fontId="9" fillId="0" borderId="22" xfId="1" applyNumberFormat="1" applyFont="1" applyBorder="1" applyAlignment="1" applyProtection="1">
      <alignment vertical="center"/>
    </xf>
    <xf numFmtId="165" fontId="9" fillId="0" borderId="22" xfId="1" applyNumberFormat="1" applyFont="1" applyFill="1" applyBorder="1" applyAlignment="1" applyProtection="1">
      <alignment vertical="center"/>
    </xf>
    <xf numFmtId="43" fontId="9" fillId="8" borderId="22" xfId="1" applyFont="1" applyFill="1" applyBorder="1" applyAlignment="1" applyProtection="1">
      <alignment vertical="center"/>
    </xf>
    <xf numFmtId="2" fontId="9" fillId="0" borderId="23" xfId="0" applyNumberFormat="1" applyFont="1" applyBorder="1" applyAlignment="1">
      <alignment vertical="center" wrapText="1"/>
    </xf>
    <xf numFmtId="2" fontId="9" fillId="0" borderId="23" xfId="0" applyNumberFormat="1" applyFont="1" applyBorder="1" applyAlignment="1">
      <alignment vertical="center"/>
    </xf>
    <xf numFmtId="165" fontId="8" fillId="0" borderId="22" xfId="1" applyNumberFormat="1" applyFont="1" applyBorder="1" applyAlignment="1" applyProtection="1">
      <alignment vertical="center"/>
    </xf>
    <xf numFmtId="165" fontId="9" fillId="0" borderId="16" xfId="1" applyNumberFormat="1" applyFont="1" applyFill="1" applyBorder="1" applyAlignment="1" applyProtection="1">
      <alignment vertical="center"/>
    </xf>
    <xf numFmtId="2" fontId="9" fillId="0" borderId="29" xfId="0" applyNumberFormat="1" applyFont="1" applyBorder="1" applyAlignment="1">
      <alignment vertical="center" wrapText="1"/>
    </xf>
    <xf numFmtId="165" fontId="9" fillId="8" borderId="3" xfId="1" applyNumberFormat="1" applyFont="1" applyFill="1" applyBorder="1" applyAlignment="1" applyProtection="1">
      <alignment vertical="center"/>
    </xf>
    <xf numFmtId="165" fontId="9" fillId="0" borderId="3" xfId="1" applyNumberFormat="1" applyFont="1" applyBorder="1" applyAlignment="1" applyProtection="1">
      <alignment vertical="center"/>
    </xf>
    <xf numFmtId="165" fontId="9" fillId="0" borderId="13" xfId="1" applyNumberFormat="1" applyFont="1" applyFill="1" applyBorder="1" applyAlignment="1" applyProtection="1">
      <alignment vertical="center"/>
    </xf>
    <xf numFmtId="43" fontId="9" fillId="8" borderId="3" xfId="1" applyFont="1" applyFill="1" applyBorder="1" applyAlignment="1" applyProtection="1">
      <alignment vertical="center"/>
    </xf>
    <xf numFmtId="2" fontId="9" fillId="0" borderId="30" xfId="0" applyNumberFormat="1" applyFont="1" applyBorder="1" applyAlignment="1">
      <alignment vertical="center" wrapText="1"/>
    </xf>
    <xf numFmtId="43" fontId="8" fillId="0" borderId="14" xfId="1" applyFont="1" applyFill="1" applyBorder="1" applyAlignment="1" applyProtection="1">
      <alignment vertical="center"/>
    </xf>
    <xf numFmtId="43" fontId="8" fillId="0" borderId="17" xfId="1" applyFont="1" applyFill="1" applyBorder="1" applyAlignment="1" applyProtection="1">
      <alignment vertical="center"/>
    </xf>
    <xf numFmtId="2" fontId="8" fillId="7" borderId="18" xfId="0" applyNumberFormat="1" applyFont="1" applyFill="1" applyBorder="1" applyAlignment="1">
      <alignment vertical="center" wrapText="1"/>
    </xf>
    <xf numFmtId="2" fontId="8" fillId="7" borderId="15" xfId="0" applyNumberFormat="1" applyFont="1" applyFill="1" applyBorder="1" applyAlignment="1">
      <alignment vertical="center" wrapText="1"/>
    </xf>
    <xf numFmtId="165" fontId="8" fillId="5" borderId="19" xfId="1" applyNumberFormat="1" applyFont="1" applyFill="1" applyBorder="1" applyAlignment="1" applyProtection="1">
      <alignment vertical="center"/>
    </xf>
    <xf numFmtId="165" fontId="8" fillId="5" borderId="16" xfId="1" applyNumberFormat="1" applyFont="1" applyFill="1" applyBorder="1" applyAlignment="1" applyProtection="1">
      <alignment vertical="center"/>
    </xf>
    <xf numFmtId="165" fontId="8" fillId="0" borderId="19" xfId="1" applyNumberFormat="1" applyFont="1" applyFill="1" applyBorder="1" applyAlignment="1" applyProtection="1">
      <alignment vertical="center"/>
    </xf>
    <xf numFmtId="165" fontId="8" fillId="0" borderId="16" xfId="1" applyNumberFormat="1" applyFont="1" applyFill="1" applyBorder="1" applyAlignment="1" applyProtection="1">
      <alignment vertical="center"/>
    </xf>
    <xf numFmtId="164" fontId="8" fillId="0" borderId="19" xfId="2" applyNumberFormat="1" applyFont="1" applyFill="1" applyBorder="1" applyAlignment="1" applyProtection="1">
      <alignment horizontal="center" vertical="center"/>
    </xf>
    <xf numFmtId="164" fontId="8" fillId="0" borderId="16" xfId="2" applyNumberFormat="1" applyFont="1" applyFill="1" applyBorder="1" applyAlignment="1" applyProtection="1">
      <alignment horizontal="center" vertical="center"/>
    </xf>
    <xf numFmtId="2" fontId="8" fillId="4" borderId="20" xfId="0" applyNumberFormat="1" applyFont="1" applyFill="1" applyBorder="1" applyAlignment="1">
      <alignment horizontal="center" vertical="center"/>
    </xf>
    <xf numFmtId="2" fontId="8" fillId="4" borderId="17" xfId="0" applyNumberFormat="1" applyFont="1" applyFill="1" applyBorder="1" applyAlignment="1">
      <alignment horizontal="center" vertical="center"/>
    </xf>
    <xf numFmtId="2" fontId="8" fillId="0" borderId="12" xfId="0" applyNumberFormat="1" applyFont="1" applyBorder="1" applyAlignment="1">
      <alignment vertical="center" wrapText="1"/>
    </xf>
    <xf numFmtId="2" fontId="8" fillId="0" borderId="15" xfId="0" applyNumberFormat="1" applyFont="1" applyBorder="1" applyAlignment="1">
      <alignment vertical="center" wrapText="1"/>
    </xf>
    <xf numFmtId="165" fontId="9" fillId="8" borderId="13" xfId="1" applyNumberFormat="1" applyFont="1" applyFill="1" applyBorder="1" applyAlignment="1" applyProtection="1">
      <alignment horizontal="center" vertical="center"/>
    </xf>
    <xf numFmtId="165" fontId="9" fillId="8" borderId="16" xfId="1" applyNumberFormat="1" applyFont="1" applyFill="1" applyBorder="1" applyAlignment="1" applyProtection="1">
      <alignment horizontal="center" vertical="center"/>
    </xf>
    <xf numFmtId="165" fontId="8" fillId="0" borderId="13" xfId="1" applyNumberFormat="1" applyFont="1" applyFill="1" applyBorder="1" applyAlignment="1" applyProtection="1">
      <alignment vertical="center"/>
    </xf>
    <xf numFmtId="164" fontId="8" fillId="0" borderId="13" xfId="2" applyNumberFormat="1" applyFont="1" applyFill="1" applyBorder="1" applyAlignment="1" applyProtection="1">
      <alignment vertical="center"/>
    </xf>
    <xf numFmtId="164" fontId="8" fillId="0" borderId="16" xfId="2" applyNumberFormat="1" applyFont="1" applyFill="1" applyBorder="1" applyAlignment="1" applyProtection="1">
      <alignment vertical="center"/>
    </xf>
    <xf numFmtId="0" fontId="6" fillId="2" borderId="0" xfId="3" applyFill="1" applyAlignment="1">
      <alignment horizontal="center"/>
    </xf>
    <xf numFmtId="0" fontId="6" fillId="0" borderId="0" xfId="3" applyAlignment="1">
      <alignment horizontal="center"/>
    </xf>
    <xf numFmtId="0" fontId="8" fillId="2" borderId="0" xfId="0" applyFont="1" applyFill="1" applyAlignment="1">
      <alignment vertical="center"/>
    </xf>
    <xf numFmtId="0" fontId="8" fillId="0" borderId="0" xfId="0" applyFont="1" applyAlignment="1">
      <alignment vertical="center"/>
    </xf>
    <xf numFmtId="0" fontId="9" fillId="2" borderId="0" xfId="0" applyFont="1" applyFill="1" applyAlignment="1">
      <alignment horizontal="left" vertical="center" wrapText="1"/>
    </xf>
    <xf numFmtId="0" fontId="4" fillId="6" borderId="26" xfId="0" applyFont="1" applyFill="1" applyBorder="1" applyAlignment="1">
      <alignment horizontal="left" vertical="center"/>
    </xf>
    <xf numFmtId="0" fontId="4" fillId="6" borderId="24" xfId="0" applyFont="1" applyFill="1" applyBorder="1" applyAlignment="1">
      <alignment horizontal="left" vertical="center"/>
    </xf>
    <xf numFmtId="0" fontId="4" fillId="6" borderId="3" xfId="0" applyFont="1" applyFill="1" applyBorder="1" applyAlignment="1">
      <alignment horizontal="center" vertical="center"/>
    </xf>
    <xf numFmtId="0" fontId="4" fillId="6" borderId="13" xfId="0" applyFont="1" applyFill="1" applyBorder="1" applyAlignment="1">
      <alignment horizontal="center" vertical="center"/>
    </xf>
    <xf numFmtId="0" fontId="4" fillId="6" borderId="27" xfId="0" applyFont="1" applyFill="1" applyBorder="1" applyAlignment="1">
      <alignment vertical="center"/>
    </xf>
    <xf numFmtId="0" fontId="4" fillId="6" borderId="25" xfId="0" applyFont="1" applyFill="1" applyBorder="1" applyAlignment="1">
      <alignment vertical="center"/>
    </xf>
    <xf numFmtId="2" fontId="8" fillId="7" borderId="24" xfId="0" applyNumberFormat="1" applyFont="1" applyFill="1" applyBorder="1" applyAlignment="1">
      <alignment vertical="center" wrapText="1"/>
    </xf>
    <xf numFmtId="2" fontId="8" fillId="7" borderId="28" xfId="0" applyNumberFormat="1" applyFont="1" applyFill="1" applyBorder="1" applyAlignment="1">
      <alignment vertical="center" wrapText="1"/>
    </xf>
  </cellXfs>
  <cellStyles count="4">
    <cellStyle name="Comma" xfId="1" builtinId="3"/>
    <cellStyle name="Normal" xfId="0" builtinId="0"/>
    <cellStyle name="Normal 2" xfId="3" xr:uid="{021CD70C-3F6E-4C48-BE7E-BA4C253317C7}"/>
    <cellStyle name="Per cent" xfId="2" builtinId="5"/>
  </cellStyles>
  <dxfs count="42">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s>
  <tableStyles count="0" defaultTableStyle="TableStyleMedium9" defaultPivotStyle="PivotStyleLight16"/>
  <colors>
    <mruColors>
      <color rgb="FF4AA7B7"/>
      <color rgb="FF464B4B"/>
      <color rgb="FF0072CE"/>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3305735</xdr:colOff>
      <xdr:row>1</xdr:row>
      <xdr:rowOff>4067</xdr:rowOff>
    </xdr:from>
    <xdr:to>
      <xdr:col>8</xdr:col>
      <xdr:colOff>4709893</xdr:colOff>
      <xdr:row>6</xdr:row>
      <xdr:rowOff>68596</xdr:rowOff>
    </xdr:to>
    <xdr:pic>
      <xdr:nvPicPr>
        <xdr:cNvPr id="2" name="Picture 1">
          <a:extLst>
            <a:ext uri="{FF2B5EF4-FFF2-40B4-BE49-F238E27FC236}">
              <a16:creationId xmlns:a16="http://schemas.microsoft.com/office/drawing/2014/main" id="{679372E5-2AEB-4DC2-99AB-0D535852E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813676" y="149743"/>
          <a:ext cx="1404158" cy="7929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ED8-0207-4F18-9738-A8A2230927CB}">
  <sheetPr>
    <tabColor theme="4" tint="0.79998168889431442"/>
  </sheetPr>
  <dimension ref="B2:J122"/>
  <sheetViews>
    <sheetView showGridLines="0" tabSelected="1" zoomScale="85" zoomScaleNormal="85" workbookViewId="0">
      <pane xSplit="3" ySplit="20" topLeftCell="D21" activePane="bottomRight" state="frozen"/>
      <selection pane="topRight" activeCell="D1" sqref="D1"/>
      <selection pane="bottomLeft" activeCell="A21" sqref="A21"/>
      <selection pane="bottomRight" activeCell="I83" sqref="I83"/>
    </sheetView>
  </sheetViews>
  <sheetFormatPr defaultColWidth="4.109375" defaultRowHeight="10.199999999999999" x14ac:dyDescent="0.2"/>
  <cols>
    <col min="1" max="3" width="4.109375" style="2"/>
    <col min="4" max="4" width="60.21875" style="11" customWidth="1"/>
    <col min="5" max="5" width="15.44140625" style="11" customWidth="1"/>
    <col min="6" max="6" width="16.6640625" style="11" customWidth="1"/>
    <col min="7" max="7" width="16.44140625" style="11" customWidth="1"/>
    <col min="8" max="8" width="16.33203125" style="11" customWidth="1"/>
    <col min="9" max="9" width="76.33203125" style="11" customWidth="1"/>
    <col min="10" max="10" width="8.44140625" style="2" customWidth="1"/>
    <col min="11" max="16384" width="4.109375" style="2"/>
  </cols>
  <sheetData>
    <row r="2" spans="2:10" x14ac:dyDescent="0.2">
      <c r="B2" s="1"/>
      <c r="C2" s="1"/>
      <c r="D2" s="8"/>
      <c r="E2" s="8"/>
      <c r="F2" s="8"/>
      <c r="G2" s="8"/>
      <c r="H2" s="8"/>
      <c r="I2" s="8"/>
      <c r="J2" s="1"/>
    </row>
    <row r="3" spans="2:10" x14ac:dyDescent="0.2">
      <c r="B3" s="1"/>
      <c r="C3" s="1"/>
      <c r="D3" s="8"/>
      <c r="E3" s="8"/>
      <c r="F3" s="8"/>
      <c r="G3" s="8"/>
      <c r="H3" s="8"/>
      <c r="I3" s="8"/>
      <c r="J3" s="1"/>
    </row>
    <row r="4" spans="2:10" x14ac:dyDescent="0.2">
      <c r="B4" s="1"/>
      <c r="C4" s="1"/>
      <c r="D4" s="8"/>
      <c r="E4" s="8"/>
      <c r="F4" s="8"/>
      <c r="G4" s="8"/>
      <c r="H4" s="8"/>
      <c r="I4" s="8"/>
      <c r="J4" s="1"/>
    </row>
    <row r="5" spans="2:10" x14ac:dyDescent="0.2">
      <c r="B5" s="1"/>
      <c r="C5" s="1"/>
      <c r="D5" s="8"/>
      <c r="E5" s="8"/>
      <c r="F5" s="8"/>
      <c r="G5" s="8"/>
      <c r="H5" s="8"/>
      <c r="I5" s="8"/>
      <c r="J5" s="1"/>
    </row>
    <row r="6" spans="2:10" x14ac:dyDescent="0.2">
      <c r="B6" s="1"/>
      <c r="C6" s="1"/>
      <c r="D6" s="8"/>
      <c r="E6" s="8"/>
      <c r="F6" s="8"/>
      <c r="G6" s="8"/>
      <c r="H6" s="8"/>
      <c r="I6" s="8"/>
      <c r="J6" s="1"/>
    </row>
    <row r="7" spans="2:10" x14ac:dyDescent="0.2">
      <c r="B7" s="1"/>
      <c r="C7" s="1"/>
      <c r="D7" s="8"/>
      <c r="E7" s="8"/>
      <c r="F7" s="8"/>
      <c r="G7" s="8"/>
      <c r="H7" s="8"/>
      <c r="I7" s="8"/>
      <c r="J7" s="1"/>
    </row>
    <row r="8" spans="2:10" x14ac:dyDescent="0.2">
      <c r="B8" s="1"/>
      <c r="C8" s="3"/>
      <c r="D8" s="9"/>
      <c r="E8" s="9"/>
      <c r="F8" s="9"/>
      <c r="G8" s="9"/>
      <c r="H8" s="9"/>
      <c r="I8" s="9"/>
      <c r="J8" s="3"/>
    </row>
    <row r="9" spans="2:10" ht="17.399999999999999" x14ac:dyDescent="0.2">
      <c r="B9" s="1"/>
      <c r="C9" s="1"/>
      <c r="D9" s="12" t="s">
        <v>14</v>
      </c>
      <c r="E9" s="13"/>
      <c r="F9" s="13"/>
      <c r="G9" s="8"/>
      <c r="H9" s="8"/>
      <c r="I9" s="8"/>
      <c r="J9" s="1"/>
    </row>
    <row r="10" spans="2:10" ht="13.8" x14ac:dyDescent="0.2">
      <c r="B10" s="1"/>
      <c r="C10" s="1"/>
      <c r="D10" s="14"/>
      <c r="E10" s="13"/>
      <c r="F10" s="13"/>
      <c r="G10" s="8"/>
      <c r="H10" s="8"/>
      <c r="I10" s="8"/>
      <c r="J10" s="1"/>
    </row>
    <row r="11" spans="2:10" ht="13.8" x14ac:dyDescent="0.2">
      <c r="B11" s="1"/>
      <c r="C11" s="1"/>
      <c r="D11" s="75" t="s">
        <v>11</v>
      </c>
      <c r="E11" s="76"/>
      <c r="F11" s="76"/>
      <c r="G11" s="8"/>
      <c r="H11" s="8"/>
      <c r="I11" s="8"/>
      <c r="J11" s="1"/>
    </row>
    <row r="12" spans="2:10" ht="13.8" x14ac:dyDescent="0.2">
      <c r="B12" s="1"/>
      <c r="C12" s="1"/>
      <c r="D12" s="15" t="s">
        <v>15</v>
      </c>
      <c r="E12" s="16"/>
      <c r="F12" s="16"/>
      <c r="G12" s="8"/>
      <c r="H12" s="8"/>
      <c r="I12" s="8"/>
      <c r="J12" s="1"/>
    </row>
    <row r="13" spans="2:10" ht="13.8" x14ac:dyDescent="0.2">
      <c r="B13" s="1"/>
      <c r="C13" s="1"/>
      <c r="D13" s="15" t="s">
        <v>16</v>
      </c>
      <c r="E13" s="16"/>
      <c r="F13" s="16"/>
      <c r="G13" s="8"/>
      <c r="H13" s="8"/>
      <c r="I13" s="8"/>
      <c r="J13" s="1"/>
    </row>
    <row r="14" spans="2:10" ht="13.8" customHeight="1" x14ac:dyDescent="0.2">
      <c r="B14" s="1"/>
      <c r="C14" s="1"/>
      <c r="D14" s="77" t="s">
        <v>27</v>
      </c>
      <c r="E14" s="77"/>
      <c r="F14" s="77"/>
      <c r="G14" s="77"/>
      <c r="H14" s="77"/>
      <c r="I14" s="77"/>
      <c r="J14" s="1"/>
    </row>
    <row r="15" spans="2:10" ht="13.8" customHeight="1" x14ac:dyDescent="0.2">
      <c r="B15" s="1"/>
      <c r="C15" s="1"/>
      <c r="D15" s="77"/>
      <c r="E15" s="77"/>
      <c r="F15" s="77"/>
      <c r="G15" s="77"/>
      <c r="H15" s="77"/>
      <c r="I15" s="77"/>
      <c r="J15" s="1"/>
    </row>
    <row r="16" spans="2:10" ht="13.8" x14ac:dyDescent="0.2">
      <c r="B16" s="1"/>
      <c r="C16" s="1"/>
      <c r="D16" s="15" t="s">
        <v>19</v>
      </c>
      <c r="E16" s="16"/>
      <c r="F16" s="16"/>
      <c r="G16" s="8"/>
      <c r="H16" s="8"/>
      <c r="I16" s="8"/>
      <c r="J16" s="1"/>
    </row>
    <row r="17" spans="2:10" ht="13.8" x14ac:dyDescent="0.2">
      <c r="B17" s="1"/>
      <c r="C17" s="1"/>
      <c r="D17" s="17" t="s">
        <v>12</v>
      </c>
      <c r="E17" s="16"/>
      <c r="F17" s="16"/>
      <c r="G17" s="8"/>
      <c r="H17" s="8"/>
      <c r="I17" s="8"/>
      <c r="J17" s="1"/>
    </row>
    <row r="18" spans="2:10" ht="13.8" x14ac:dyDescent="0.2">
      <c r="B18" s="1"/>
      <c r="C18" s="1"/>
      <c r="D18" s="17"/>
      <c r="E18" s="16"/>
      <c r="F18" s="16"/>
      <c r="G18" s="8"/>
      <c r="H18" s="8"/>
      <c r="I18" s="8"/>
      <c r="J18" s="1"/>
    </row>
    <row r="19" spans="2:10" s="5" customFormat="1" ht="9" customHeight="1" x14ac:dyDescent="0.2">
      <c r="B19" s="4"/>
      <c r="C19" s="4"/>
      <c r="D19" s="78" t="s">
        <v>0</v>
      </c>
      <c r="E19" s="80" t="s">
        <v>13</v>
      </c>
      <c r="F19" s="80" t="s">
        <v>17</v>
      </c>
      <c r="G19" s="80" t="s">
        <v>1</v>
      </c>
      <c r="H19" s="80" t="s">
        <v>9</v>
      </c>
      <c r="I19" s="82" t="s">
        <v>10</v>
      </c>
      <c r="J19" s="4"/>
    </row>
    <row r="20" spans="2:10" s="5" customFormat="1" ht="9" customHeight="1" thickBot="1" x14ac:dyDescent="0.25">
      <c r="B20" s="4"/>
      <c r="C20" s="4"/>
      <c r="D20" s="79"/>
      <c r="E20" s="81"/>
      <c r="F20" s="81"/>
      <c r="G20" s="81"/>
      <c r="H20" s="81"/>
      <c r="I20" s="83"/>
      <c r="J20" s="4"/>
    </row>
    <row r="21" spans="2:10" s="5" customFormat="1" ht="9.6" customHeight="1" x14ac:dyDescent="0.2">
      <c r="B21" s="4"/>
      <c r="C21" s="4"/>
      <c r="D21" s="84" t="s">
        <v>2</v>
      </c>
      <c r="E21" s="58">
        <v>10134</v>
      </c>
      <c r="F21" s="58">
        <v>10605</v>
      </c>
      <c r="G21" s="60">
        <f>F21-E21</f>
        <v>471</v>
      </c>
      <c r="H21" s="62">
        <f>G21/E21</f>
        <v>4.6477205447010068E-2</v>
      </c>
      <c r="I21" s="64"/>
      <c r="J21" s="4"/>
    </row>
    <row r="22" spans="2:10" s="5" customFormat="1" ht="9" customHeight="1" thickBot="1" x14ac:dyDescent="0.25">
      <c r="B22" s="4"/>
      <c r="C22" s="4"/>
      <c r="D22" s="85"/>
      <c r="E22" s="59"/>
      <c r="F22" s="59"/>
      <c r="G22" s="61"/>
      <c r="H22" s="63"/>
      <c r="I22" s="65"/>
      <c r="J22" s="4"/>
    </row>
    <row r="23" spans="2:10" s="5" customFormat="1" ht="13.8" x14ac:dyDescent="0.2">
      <c r="B23" s="4"/>
      <c r="C23" s="4"/>
      <c r="D23" s="33"/>
      <c r="E23" s="34"/>
      <c r="F23" s="35"/>
      <c r="G23" s="36">
        <f>F23-E23</f>
        <v>0</v>
      </c>
      <c r="H23" s="37"/>
      <c r="I23" s="38"/>
      <c r="J23" s="4"/>
    </row>
    <row r="24" spans="2:10" s="5" customFormat="1" ht="13.8" x14ac:dyDescent="0.2">
      <c r="B24" s="4"/>
      <c r="C24" s="4"/>
      <c r="D24" s="31"/>
      <c r="E24" s="18"/>
      <c r="F24" s="19"/>
      <c r="G24" s="20">
        <f t="shared" ref="G24:G26" si="0">F24-E24</f>
        <v>0</v>
      </c>
      <c r="H24" s="21"/>
      <c r="I24" s="6"/>
      <c r="J24" s="4"/>
    </row>
    <row r="25" spans="2:10" s="5" customFormat="1" ht="13.8" x14ac:dyDescent="0.2">
      <c r="B25" s="4"/>
      <c r="C25" s="4"/>
      <c r="D25" s="31"/>
      <c r="E25" s="18"/>
      <c r="F25" s="19"/>
      <c r="G25" s="20">
        <f t="shared" si="0"/>
        <v>0</v>
      </c>
      <c r="H25" s="21"/>
      <c r="I25" s="6"/>
      <c r="J25" s="4"/>
    </row>
    <row r="26" spans="2:10" s="5" customFormat="1" ht="13.8" x14ac:dyDescent="0.2">
      <c r="B26" s="4"/>
      <c r="C26" s="4"/>
      <c r="D26" s="32"/>
      <c r="E26" s="22"/>
      <c r="F26" s="23"/>
      <c r="G26" s="20">
        <f t="shared" si="0"/>
        <v>0</v>
      </c>
      <c r="H26" s="24"/>
      <c r="I26" s="7"/>
      <c r="J26" s="4"/>
    </row>
    <row r="27" spans="2:10" s="5" customFormat="1" ht="14.4" thickBot="1" x14ac:dyDescent="0.25">
      <c r="B27" s="4"/>
      <c r="C27" s="4"/>
      <c r="D27" s="39"/>
      <c r="E27" s="40"/>
      <c r="F27" s="41"/>
      <c r="G27" s="42">
        <f>F27-E27</f>
        <v>0</v>
      </c>
      <c r="H27" s="43"/>
      <c r="I27" s="44"/>
      <c r="J27" s="4"/>
    </row>
    <row r="28" spans="2:10" s="5" customFormat="1" ht="9.6" customHeight="1" x14ac:dyDescent="0.2">
      <c r="B28" s="4"/>
      <c r="C28" s="4"/>
      <c r="D28" s="66" t="s">
        <v>20</v>
      </c>
      <c r="E28" s="68"/>
      <c r="F28" s="68"/>
      <c r="G28" s="70">
        <f>G21-SUM(G23:G27)</f>
        <v>471</v>
      </c>
      <c r="H28" s="71">
        <f>IF(G28=0,0,G28/E21)</f>
        <v>4.6477205447010068E-2</v>
      </c>
      <c r="I28" s="54" t="str">
        <f>IF(OR(H28&gt;0.15,H28&lt;-0.15),"Further explanation needed","No further explanation needed")</f>
        <v>No further explanation needed</v>
      </c>
      <c r="J28" s="4"/>
    </row>
    <row r="29" spans="2:10" s="5" customFormat="1" ht="9.6" customHeight="1" thickBot="1" x14ac:dyDescent="0.25">
      <c r="B29" s="4"/>
      <c r="C29" s="4"/>
      <c r="D29" s="67"/>
      <c r="E29" s="69"/>
      <c r="F29" s="69"/>
      <c r="G29" s="61"/>
      <c r="H29" s="72"/>
      <c r="I29" s="55"/>
      <c r="J29" s="4"/>
    </row>
    <row r="30" spans="2:10" s="5" customFormat="1" x14ac:dyDescent="0.2">
      <c r="B30" s="4"/>
      <c r="C30" s="4"/>
      <c r="D30" s="30"/>
      <c r="E30" s="25"/>
      <c r="F30" s="25"/>
      <c r="G30" s="25"/>
      <c r="H30" s="10"/>
      <c r="I30" s="10"/>
      <c r="J30" s="4"/>
    </row>
    <row r="31" spans="2:10" s="5" customFormat="1" ht="10.8" thickBot="1" x14ac:dyDescent="0.25">
      <c r="B31" s="4"/>
      <c r="C31" s="4"/>
      <c r="D31" s="30"/>
      <c r="E31" s="25"/>
      <c r="F31" s="25"/>
      <c r="G31" s="25"/>
      <c r="H31" s="10"/>
      <c r="I31" s="10"/>
      <c r="J31" s="4"/>
    </row>
    <row r="32" spans="2:10" s="5" customFormat="1" x14ac:dyDescent="0.2">
      <c r="B32" s="4"/>
      <c r="C32" s="4"/>
      <c r="D32" s="56" t="s">
        <v>3</v>
      </c>
      <c r="E32" s="58">
        <v>4546.2299999999996</v>
      </c>
      <c r="F32" s="58">
        <v>17264</v>
      </c>
      <c r="G32" s="60">
        <f>F32-E32</f>
        <v>12717.77</v>
      </c>
      <c r="H32" s="62">
        <f>G32/E32</f>
        <v>2.7974321580738328</v>
      </c>
      <c r="I32" s="64"/>
      <c r="J32" s="4"/>
    </row>
    <row r="33" spans="2:10" s="5" customFormat="1" ht="10.8" thickBot="1" x14ac:dyDescent="0.25">
      <c r="B33" s="4"/>
      <c r="C33" s="4"/>
      <c r="D33" s="57"/>
      <c r="E33" s="59"/>
      <c r="F33" s="59"/>
      <c r="G33" s="61"/>
      <c r="H33" s="63"/>
      <c r="I33" s="65"/>
      <c r="J33" s="4"/>
    </row>
    <row r="34" spans="2:10" s="5" customFormat="1" ht="27.6" x14ac:dyDescent="0.2">
      <c r="B34" s="4"/>
      <c r="C34" s="4"/>
      <c r="D34" s="33" t="s">
        <v>30</v>
      </c>
      <c r="E34" s="34">
        <v>731.84</v>
      </c>
      <c r="F34" s="35">
        <v>128.09</v>
      </c>
      <c r="G34" s="36">
        <f>F34-E34</f>
        <v>-603.75</v>
      </c>
      <c r="H34" s="37"/>
      <c r="I34" s="38" t="s">
        <v>31</v>
      </c>
      <c r="J34" s="4"/>
    </row>
    <row r="35" spans="2:10" s="5" customFormat="1" ht="27.6" x14ac:dyDescent="0.2">
      <c r="B35" s="4"/>
      <c r="C35" s="4"/>
      <c r="D35" s="32" t="s">
        <v>36</v>
      </c>
      <c r="E35" s="18">
        <v>435</v>
      </c>
      <c r="F35" s="19">
        <v>0</v>
      </c>
      <c r="G35" s="20">
        <f t="shared" ref="G35:G37" si="1">F35-E35</f>
        <v>-435</v>
      </c>
      <c r="H35" s="21"/>
      <c r="I35" s="6" t="s">
        <v>32</v>
      </c>
      <c r="J35" s="4"/>
    </row>
    <row r="36" spans="2:10" s="5" customFormat="1" ht="13.8" x14ac:dyDescent="0.2">
      <c r="B36" s="4"/>
      <c r="C36" s="4"/>
      <c r="D36" s="32" t="s">
        <v>35</v>
      </c>
      <c r="E36" s="18">
        <v>2979.39</v>
      </c>
      <c r="F36" s="19">
        <v>3075.07</v>
      </c>
      <c r="G36" s="20">
        <f t="shared" si="1"/>
        <v>95.680000000000291</v>
      </c>
      <c r="H36" s="21"/>
      <c r="I36" s="6" t="s">
        <v>33</v>
      </c>
      <c r="J36" s="4"/>
    </row>
    <row r="37" spans="2:10" s="5" customFormat="1" ht="55.2" x14ac:dyDescent="0.2">
      <c r="B37" s="4"/>
      <c r="C37" s="4"/>
      <c r="D37" s="32" t="s">
        <v>34</v>
      </c>
      <c r="E37" s="22">
        <v>0</v>
      </c>
      <c r="F37" s="23">
        <v>14060.84</v>
      </c>
      <c r="G37" s="20">
        <f t="shared" si="1"/>
        <v>14060.84</v>
      </c>
      <c r="H37" s="24"/>
      <c r="I37" s="7" t="s">
        <v>37</v>
      </c>
      <c r="J37" s="4"/>
    </row>
    <row r="38" spans="2:10" s="5" customFormat="1" ht="14.4" thickBot="1" x14ac:dyDescent="0.25">
      <c r="B38" s="4"/>
      <c r="C38" s="4"/>
      <c r="D38" s="39"/>
      <c r="E38" s="40"/>
      <c r="F38" s="41"/>
      <c r="G38" s="42">
        <f>F38-E38</f>
        <v>0</v>
      </c>
      <c r="H38" s="43"/>
      <c r="I38" s="44"/>
      <c r="J38" s="4"/>
    </row>
    <row r="39" spans="2:10" s="5" customFormat="1" ht="9" customHeight="1" x14ac:dyDescent="0.2">
      <c r="B39" s="4"/>
      <c r="C39" s="4"/>
      <c r="D39" s="66" t="s">
        <v>21</v>
      </c>
      <c r="E39" s="68"/>
      <c r="F39" s="68"/>
      <c r="G39" s="70">
        <f>G32-SUM(G34:G38)</f>
        <v>-400</v>
      </c>
      <c r="H39" s="71">
        <f>IF(G39=0,0,G39/E32)</f>
        <v>-8.7984989760746826E-2</v>
      </c>
      <c r="I39" s="54" t="str">
        <f>IF(OR(H39&gt;0.15,H39&lt;-0.15),"Further explanation needed","No further explanation needed")</f>
        <v>No further explanation needed</v>
      </c>
      <c r="J39" s="4"/>
    </row>
    <row r="40" spans="2:10" s="5" customFormat="1" ht="9" customHeight="1" thickBot="1" x14ac:dyDescent="0.25">
      <c r="B40" s="4"/>
      <c r="C40" s="4"/>
      <c r="D40" s="67"/>
      <c r="E40" s="69"/>
      <c r="F40" s="69"/>
      <c r="G40" s="61"/>
      <c r="H40" s="72"/>
      <c r="I40" s="55"/>
      <c r="J40" s="4"/>
    </row>
    <row r="41" spans="2:10" s="5" customFormat="1" x14ac:dyDescent="0.2">
      <c r="B41" s="4"/>
      <c r="C41" s="4"/>
      <c r="D41" s="30"/>
      <c r="E41" s="25"/>
      <c r="F41" s="25"/>
      <c r="G41" s="25"/>
      <c r="H41" s="10"/>
      <c r="I41" s="10"/>
      <c r="J41" s="4"/>
    </row>
    <row r="42" spans="2:10" s="5" customFormat="1" ht="10.8" thickBot="1" x14ac:dyDescent="0.25">
      <c r="B42" s="4"/>
      <c r="C42" s="4"/>
      <c r="D42" s="30"/>
      <c r="E42" s="25"/>
      <c r="F42" s="25"/>
      <c r="G42" s="25"/>
      <c r="H42" s="10"/>
      <c r="I42" s="10"/>
      <c r="J42" s="4"/>
    </row>
    <row r="43" spans="2:10" s="5" customFormat="1" ht="10.199999999999999" customHeight="1" x14ac:dyDescent="0.2">
      <c r="B43" s="4"/>
      <c r="C43" s="4"/>
      <c r="D43" s="56" t="s">
        <v>4</v>
      </c>
      <c r="E43" s="58">
        <v>3744.46</v>
      </c>
      <c r="F43" s="58">
        <v>3859.2</v>
      </c>
      <c r="G43" s="60">
        <f>F43-E43</f>
        <v>114.73999999999978</v>
      </c>
      <c r="H43" s="62">
        <f>G43/E43</f>
        <v>3.0642602671680237E-2</v>
      </c>
      <c r="I43" s="64"/>
      <c r="J43" s="4"/>
    </row>
    <row r="44" spans="2:10" s="5" customFormat="1" ht="10.8" customHeight="1" thickBot="1" x14ac:dyDescent="0.25">
      <c r="B44" s="4"/>
      <c r="C44" s="4"/>
      <c r="D44" s="57"/>
      <c r="E44" s="59"/>
      <c r="F44" s="59"/>
      <c r="G44" s="61"/>
      <c r="H44" s="63"/>
      <c r="I44" s="65"/>
      <c r="J44" s="4"/>
    </row>
    <row r="45" spans="2:10" s="5" customFormat="1" ht="13.8" x14ac:dyDescent="0.2">
      <c r="B45" s="4"/>
      <c r="C45" s="4"/>
      <c r="D45" s="33"/>
      <c r="E45" s="34"/>
      <c r="F45" s="35"/>
      <c r="G45" s="36">
        <f>F45-E45</f>
        <v>0</v>
      </c>
      <c r="H45" s="37"/>
      <c r="I45" s="38"/>
      <c r="J45" s="4"/>
    </row>
    <row r="46" spans="2:10" s="5" customFormat="1" ht="13.8" x14ac:dyDescent="0.2">
      <c r="B46" s="4"/>
      <c r="C46" s="4"/>
      <c r="D46" s="32"/>
      <c r="E46" s="18"/>
      <c r="F46" s="19"/>
      <c r="G46" s="20">
        <f t="shared" ref="G46:G48" si="2">F46-E46</f>
        <v>0</v>
      </c>
      <c r="H46" s="21"/>
      <c r="I46" s="6"/>
      <c r="J46" s="4"/>
    </row>
    <row r="47" spans="2:10" s="5" customFormat="1" ht="13.8" x14ac:dyDescent="0.2">
      <c r="B47" s="4"/>
      <c r="C47" s="4"/>
      <c r="D47" s="32"/>
      <c r="E47" s="18"/>
      <c r="F47" s="19"/>
      <c r="G47" s="20">
        <f t="shared" si="2"/>
        <v>0</v>
      </c>
      <c r="H47" s="21"/>
      <c r="I47" s="6"/>
      <c r="J47" s="4"/>
    </row>
    <row r="48" spans="2:10" s="5" customFormat="1" ht="13.8" x14ac:dyDescent="0.2">
      <c r="B48" s="4"/>
      <c r="C48" s="4"/>
      <c r="D48" s="32"/>
      <c r="E48" s="22"/>
      <c r="F48" s="23"/>
      <c r="G48" s="20">
        <f t="shared" si="2"/>
        <v>0</v>
      </c>
      <c r="H48" s="24"/>
      <c r="I48" s="7"/>
      <c r="J48" s="4"/>
    </row>
    <row r="49" spans="2:10" s="5" customFormat="1" ht="14.4" thickBot="1" x14ac:dyDescent="0.25">
      <c r="B49" s="4"/>
      <c r="C49" s="4"/>
      <c r="D49" s="39"/>
      <c r="E49" s="40"/>
      <c r="F49" s="41"/>
      <c r="G49" s="42">
        <f>F49-E49</f>
        <v>0</v>
      </c>
      <c r="H49" s="43"/>
      <c r="I49" s="44"/>
      <c r="J49" s="4"/>
    </row>
    <row r="50" spans="2:10" s="5" customFormat="1" x14ac:dyDescent="0.2">
      <c r="B50" s="4"/>
      <c r="C50" s="4"/>
      <c r="D50" s="66" t="s">
        <v>22</v>
      </c>
      <c r="E50" s="68"/>
      <c r="F50" s="68"/>
      <c r="G50" s="70">
        <f>G43-SUM(G45:G49)</f>
        <v>114.73999999999978</v>
      </c>
      <c r="H50" s="71">
        <f>IF(G50=0,0,G50/E43)</f>
        <v>3.0642602671680237E-2</v>
      </c>
      <c r="I50" s="54" t="str">
        <f>IF(OR(H50&gt;0.15,H50&lt;-0.15),"Further explanation needed","No further explanation needed")</f>
        <v>No further explanation needed</v>
      </c>
      <c r="J50" s="4"/>
    </row>
    <row r="51" spans="2:10" s="5" customFormat="1" ht="10.8" thickBot="1" x14ac:dyDescent="0.25">
      <c r="B51" s="4"/>
      <c r="C51" s="4"/>
      <c r="D51" s="67"/>
      <c r="E51" s="69"/>
      <c r="F51" s="69"/>
      <c r="G51" s="61"/>
      <c r="H51" s="72"/>
      <c r="I51" s="55"/>
      <c r="J51" s="4"/>
    </row>
    <row r="52" spans="2:10" s="5" customFormat="1" x14ac:dyDescent="0.2">
      <c r="B52" s="4"/>
      <c r="C52" s="4"/>
      <c r="D52" s="30"/>
      <c r="E52" s="25"/>
      <c r="F52" s="25"/>
      <c r="G52" s="25"/>
      <c r="H52" s="10"/>
      <c r="I52" s="10"/>
      <c r="J52" s="4"/>
    </row>
    <row r="53" spans="2:10" s="5" customFormat="1" ht="10.8" thickBot="1" x14ac:dyDescent="0.25">
      <c r="B53" s="4"/>
      <c r="C53" s="4"/>
      <c r="D53" s="30"/>
      <c r="E53" s="25"/>
      <c r="F53" s="25"/>
      <c r="G53" s="25"/>
      <c r="H53" s="10"/>
      <c r="I53" s="10"/>
      <c r="J53" s="4"/>
    </row>
    <row r="54" spans="2:10" s="5" customFormat="1" ht="10.199999999999999" customHeight="1" x14ac:dyDescent="0.2">
      <c r="B54" s="4"/>
      <c r="C54" s="4"/>
      <c r="D54" s="56" t="s">
        <v>5</v>
      </c>
      <c r="E54" s="58">
        <v>0</v>
      </c>
      <c r="F54" s="58">
        <v>0</v>
      </c>
      <c r="G54" s="60">
        <f>F54-E54</f>
        <v>0</v>
      </c>
      <c r="H54" s="62" t="e">
        <f>G54/E54</f>
        <v>#DIV/0!</v>
      </c>
      <c r="I54" s="64"/>
      <c r="J54" s="4"/>
    </row>
    <row r="55" spans="2:10" s="5" customFormat="1" ht="10.8" customHeight="1" thickBot="1" x14ac:dyDescent="0.25">
      <c r="B55" s="4"/>
      <c r="C55" s="4"/>
      <c r="D55" s="57"/>
      <c r="E55" s="59"/>
      <c r="F55" s="59"/>
      <c r="G55" s="61"/>
      <c r="H55" s="63"/>
      <c r="I55" s="65"/>
      <c r="J55" s="4"/>
    </row>
    <row r="56" spans="2:10" s="5" customFormat="1" ht="13.8" x14ac:dyDescent="0.2">
      <c r="B56" s="4"/>
      <c r="C56" s="4"/>
      <c r="D56" s="32"/>
      <c r="E56" s="18"/>
      <c r="F56" s="19"/>
      <c r="G56" s="20">
        <f>F56-E56</f>
        <v>0</v>
      </c>
      <c r="H56" s="21"/>
      <c r="I56" s="6"/>
      <c r="J56" s="4"/>
    </row>
    <row r="57" spans="2:10" s="5" customFormat="1" ht="13.8" x14ac:dyDescent="0.2">
      <c r="B57" s="4"/>
      <c r="C57" s="4"/>
      <c r="D57" s="32"/>
      <c r="E57" s="18"/>
      <c r="F57" s="19"/>
      <c r="G57" s="20">
        <f t="shared" ref="G57:G59" si="3">F57-E57</f>
        <v>0</v>
      </c>
      <c r="H57" s="21"/>
      <c r="I57" s="6"/>
      <c r="J57" s="4"/>
    </row>
    <row r="58" spans="2:10" s="5" customFormat="1" ht="13.8" x14ac:dyDescent="0.2">
      <c r="B58" s="4"/>
      <c r="C58" s="4"/>
      <c r="D58" s="32"/>
      <c r="E58" s="18"/>
      <c r="F58" s="19"/>
      <c r="G58" s="20">
        <f t="shared" si="3"/>
        <v>0</v>
      </c>
      <c r="H58" s="21"/>
      <c r="I58" s="6"/>
      <c r="J58" s="4"/>
    </row>
    <row r="59" spans="2:10" s="5" customFormat="1" ht="13.8" x14ac:dyDescent="0.2">
      <c r="B59" s="4"/>
      <c r="C59" s="4"/>
      <c r="D59" s="32"/>
      <c r="E59" s="22"/>
      <c r="F59" s="23"/>
      <c r="G59" s="20">
        <f t="shared" si="3"/>
        <v>0</v>
      </c>
      <c r="H59" s="24"/>
      <c r="I59" s="7"/>
      <c r="J59" s="4"/>
    </row>
    <row r="60" spans="2:10" s="5" customFormat="1" ht="14.4" thickBot="1" x14ac:dyDescent="0.25">
      <c r="B60" s="4"/>
      <c r="C60" s="4"/>
      <c r="D60" s="39"/>
      <c r="E60" s="40"/>
      <c r="F60" s="41"/>
      <c r="G60" s="42">
        <f>F60-E60</f>
        <v>0</v>
      </c>
      <c r="H60" s="43"/>
      <c r="I60" s="45"/>
      <c r="J60" s="4"/>
    </row>
    <row r="61" spans="2:10" s="5" customFormat="1" x14ac:dyDescent="0.2">
      <c r="B61" s="4"/>
      <c r="C61" s="4"/>
      <c r="D61" s="66" t="s">
        <v>23</v>
      </c>
      <c r="E61" s="68"/>
      <c r="F61" s="68"/>
      <c r="G61" s="70">
        <f>G54-SUM(G56:G60)</f>
        <v>0</v>
      </c>
      <c r="H61" s="71">
        <f>IF(G61=0,0,G61/E54)</f>
        <v>0</v>
      </c>
      <c r="I61" s="54" t="str">
        <f>IF(OR(H61&gt;0.15,H61&lt;-0.15),"Further explanation needed","No further explanation needed")</f>
        <v>No further explanation needed</v>
      </c>
      <c r="J61" s="4"/>
    </row>
    <row r="62" spans="2:10" s="5" customFormat="1" ht="10.8" thickBot="1" x14ac:dyDescent="0.25">
      <c r="B62" s="4"/>
      <c r="C62" s="4"/>
      <c r="D62" s="67"/>
      <c r="E62" s="69"/>
      <c r="F62" s="69"/>
      <c r="G62" s="61"/>
      <c r="H62" s="72"/>
      <c r="I62" s="55"/>
      <c r="J62" s="4"/>
    </row>
    <row r="63" spans="2:10" s="5" customFormat="1" x14ac:dyDescent="0.2">
      <c r="B63" s="4"/>
      <c r="C63" s="4"/>
      <c r="D63" s="30"/>
      <c r="E63" s="25"/>
      <c r="F63" s="25"/>
      <c r="G63" s="25"/>
      <c r="H63" s="10"/>
      <c r="I63" s="10"/>
      <c r="J63" s="4"/>
    </row>
    <row r="64" spans="2:10" s="5" customFormat="1" ht="10.8" thickBot="1" x14ac:dyDescent="0.25">
      <c r="B64" s="4"/>
      <c r="C64" s="4"/>
      <c r="D64" s="30"/>
      <c r="E64" s="25"/>
      <c r="F64" s="25"/>
      <c r="G64" s="25"/>
      <c r="H64" s="10"/>
      <c r="I64" s="10"/>
      <c r="J64" s="4"/>
    </row>
    <row r="65" spans="2:10" s="5" customFormat="1" ht="10.199999999999999" customHeight="1" x14ac:dyDescent="0.2">
      <c r="B65" s="4"/>
      <c r="C65" s="4"/>
      <c r="D65" s="56" t="s">
        <v>6</v>
      </c>
      <c r="E65" s="58">
        <v>11300.68</v>
      </c>
      <c r="F65" s="58">
        <v>33502.720000000001</v>
      </c>
      <c r="G65" s="60">
        <f>F65-E65</f>
        <v>22202.04</v>
      </c>
      <c r="H65" s="62">
        <f>G65/E65</f>
        <v>1.9646640733124026</v>
      </c>
      <c r="I65" s="64"/>
      <c r="J65" s="4"/>
    </row>
    <row r="66" spans="2:10" s="5" customFormat="1" ht="10.8" customHeight="1" thickBot="1" x14ac:dyDescent="0.25">
      <c r="B66" s="4"/>
      <c r="C66" s="4"/>
      <c r="D66" s="57"/>
      <c r="E66" s="59"/>
      <c r="F66" s="59"/>
      <c r="G66" s="61"/>
      <c r="H66" s="63"/>
      <c r="I66" s="65"/>
      <c r="J66" s="4"/>
    </row>
    <row r="67" spans="2:10" s="5" customFormat="1" ht="13.8" x14ac:dyDescent="0.2">
      <c r="B67" s="4"/>
      <c r="C67" s="4"/>
      <c r="D67" s="32" t="s">
        <v>30</v>
      </c>
      <c r="E67" s="18">
        <v>2739.59</v>
      </c>
      <c r="F67" s="19">
        <v>2021.59</v>
      </c>
      <c r="G67" s="20">
        <f>F67-E67</f>
        <v>-718.00000000000023</v>
      </c>
      <c r="H67" s="21"/>
      <c r="I67" s="6" t="s">
        <v>48</v>
      </c>
      <c r="J67" s="4"/>
    </row>
    <row r="68" spans="2:10" s="5" customFormat="1" ht="13.8" x14ac:dyDescent="0.2">
      <c r="B68" s="4"/>
      <c r="C68" s="4"/>
      <c r="D68" s="32" t="s">
        <v>38</v>
      </c>
      <c r="E68" s="18">
        <v>555.29</v>
      </c>
      <c r="F68" s="19">
        <v>794.65</v>
      </c>
      <c r="G68" s="20">
        <f t="shared" ref="G68:G73" si="4">F68-E68</f>
        <v>239.36</v>
      </c>
      <c r="H68" s="21"/>
      <c r="I68" s="6" t="s">
        <v>39</v>
      </c>
      <c r="J68" s="4"/>
    </row>
    <row r="69" spans="2:10" s="5" customFormat="1" ht="13.8" x14ac:dyDescent="0.2">
      <c r="B69" s="4"/>
      <c r="C69" s="4"/>
      <c r="D69" s="32" t="s">
        <v>43</v>
      </c>
      <c r="E69" s="18">
        <v>3918.94</v>
      </c>
      <c r="F69" s="19">
        <v>5380.68</v>
      </c>
      <c r="G69" s="20">
        <f t="shared" si="4"/>
        <v>1461.7400000000002</v>
      </c>
      <c r="H69" s="21"/>
      <c r="I69" s="6" t="s">
        <v>40</v>
      </c>
      <c r="J69" s="4"/>
    </row>
    <row r="70" spans="2:10" s="5" customFormat="1" ht="13.8" x14ac:dyDescent="0.2">
      <c r="B70" s="4"/>
      <c r="C70" s="4"/>
      <c r="D70" s="32" t="s">
        <v>42</v>
      </c>
      <c r="E70" s="22">
        <v>1000</v>
      </c>
      <c r="F70" s="23">
        <v>0</v>
      </c>
      <c r="G70" s="20">
        <f t="shared" si="4"/>
        <v>-1000</v>
      </c>
      <c r="H70" s="24"/>
      <c r="I70" s="7" t="s">
        <v>41</v>
      </c>
      <c r="J70" s="4"/>
    </row>
    <row r="71" spans="2:10" s="5" customFormat="1" ht="13.8" x14ac:dyDescent="0.2">
      <c r="B71" s="4"/>
      <c r="C71" s="4"/>
      <c r="D71" s="48" t="s">
        <v>46</v>
      </c>
      <c r="E71" s="49">
        <v>2054.85</v>
      </c>
      <c r="F71" s="50">
        <v>13124.84</v>
      </c>
      <c r="G71" s="51">
        <f t="shared" si="4"/>
        <v>11069.99</v>
      </c>
      <c r="H71" s="52"/>
      <c r="I71" s="53" t="s">
        <v>47</v>
      </c>
      <c r="J71" s="4"/>
    </row>
    <row r="72" spans="2:10" s="5" customFormat="1" ht="13.8" x14ac:dyDescent="0.2">
      <c r="B72" s="4"/>
      <c r="C72" s="4"/>
      <c r="D72" s="48" t="s">
        <v>49</v>
      </c>
      <c r="E72" s="49">
        <v>233</v>
      </c>
      <c r="F72" s="50">
        <v>0</v>
      </c>
      <c r="G72" s="51">
        <f t="shared" si="4"/>
        <v>-233</v>
      </c>
      <c r="H72" s="52"/>
      <c r="I72" s="53" t="s">
        <v>50</v>
      </c>
      <c r="J72" s="4"/>
    </row>
    <row r="73" spans="2:10" s="5" customFormat="1" ht="13.8" x14ac:dyDescent="0.2">
      <c r="B73" s="4"/>
      <c r="C73" s="4"/>
      <c r="D73" s="48" t="s">
        <v>56</v>
      </c>
      <c r="E73" s="49">
        <v>742.2</v>
      </c>
      <c r="F73" s="50">
        <v>4072.12</v>
      </c>
      <c r="G73" s="51">
        <f t="shared" si="4"/>
        <v>3329.92</v>
      </c>
      <c r="H73" s="52"/>
      <c r="I73" s="53"/>
      <c r="J73" s="4"/>
    </row>
    <row r="74" spans="2:10" s="5" customFormat="1" ht="28.2" thickBot="1" x14ac:dyDescent="0.25">
      <c r="B74" s="4"/>
      <c r="C74" s="4"/>
      <c r="D74" s="39" t="s">
        <v>44</v>
      </c>
      <c r="E74" s="40">
        <v>37.49</v>
      </c>
      <c r="F74" s="41">
        <v>8086.38</v>
      </c>
      <c r="G74" s="42">
        <f>F74-E74</f>
        <v>8048.89</v>
      </c>
      <c r="H74" s="43"/>
      <c r="I74" s="44" t="s">
        <v>45</v>
      </c>
      <c r="J74" s="4"/>
    </row>
    <row r="75" spans="2:10" s="5" customFormat="1" ht="9.6" customHeight="1" x14ac:dyDescent="0.2">
      <c r="B75" s="4"/>
      <c r="C75" s="4"/>
      <c r="D75" s="66" t="s">
        <v>24</v>
      </c>
      <c r="E75" s="68"/>
      <c r="F75" s="68"/>
      <c r="G75" s="70">
        <f>G65-SUM(G67:G74)</f>
        <v>3.1399999999994179</v>
      </c>
      <c r="H75" s="71">
        <f>IF(G75=0,0,G75/E65)</f>
        <v>2.7785938545285928E-4</v>
      </c>
      <c r="I75" s="54" t="str">
        <f>IF(OR(H75&gt;0.15,H75&lt;-0.15),"Further explanation needed","No further explanation needed")</f>
        <v>No further explanation needed</v>
      </c>
      <c r="J75" s="4"/>
    </row>
    <row r="76" spans="2:10" s="5" customFormat="1" ht="9.6" customHeight="1" thickBot="1" x14ac:dyDescent="0.25">
      <c r="B76" s="4"/>
      <c r="C76" s="4"/>
      <c r="D76" s="67"/>
      <c r="E76" s="69"/>
      <c r="F76" s="69"/>
      <c r="G76" s="61"/>
      <c r="H76" s="72"/>
      <c r="I76" s="55"/>
      <c r="J76" s="4"/>
    </row>
    <row r="77" spans="2:10" s="5" customFormat="1" ht="14.4" x14ac:dyDescent="0.2">
      <c r="B77" s="4"/>
      <c r="C77" s="4"/>
      <c r="D77" s="26" t="s">
        <v>28</v>
      </c>
      <c r="E77" s="27"/>
      <c r="F77" s="27"/>
      <c r="G77" s="27"/>
      <c r="H77" s="28"/>
      <c r="I77" s="29"/>
      <c r="J77" s="4"/>
    </row>
    <row r="78" spans="2:10" s="5" customFormat="1" x14ac:dyDescent="0.2">
      <c r="B78" s="4"/>
      <c r="C78" s="4"/>
      <c r="D78" s="30"/>
      <c r="E78" s="25"/>
      <c r="F78" s="25"/>
      <c r="G78" s="25"/>
      <c r="H78" s="10"/>
      <c r="I78" s="30"/>
      <c r="J78" s="4"/>
    </row>
    <row r="79" spans="2:10" s="5" customFormat="1" ht="10.8" thickBot="1" x14ac:dyDescent="0.25">
      <c r="B79" s="4"/>
      <c r="C79" s="4"/>
      <c r="D79" s="30"/>
      <c r="E79" s="25"/>
      <c r="F79" s="25"/>
      <c r="G79" s="25"/>
      <c r="H79" s="10"/>
      <c r="I79" s="30"/>
      <c r="J79" s="4"/>
    </row>
    <row r="80" spans="2:10" s="5" customFormat="1" ht="10.199999999999999" customHeight="1" x14ac:dyDescent="0.2">
      <c r="B80" s="4"/>
      <c r="C80" s="4"/>
      <c r="D80" s="56" t="s">
        <v>7</v>
      </c>
      <c r="E80" s="58">
        <v>7837.19</v>
      </c>
      <c r="F80" s="58">
        <v>15648.89</v>
      </c>
      <c r="G80" s="60">
        <f>F80-E80</f>
        <v>7811.7</v>
      </c>
      <c r="H80" s="62">
        <f>G80/E80</f>
        <v>0.99674755875511512</v>
      </c>
      <c r="I80" s="64"/>
      <c r="J80" s="4"/>
    </row>
    <row r="81" spans="2:10" s="5" customFormat="1" ht="10.8" customHeight="1" thickBot="1" x14ac:dyDescent="0.25">
      <c r="B81" s="4"/>
      <c r="C81" s="4"/>
      <c r="D81" s="57"/>
      <c r="E81" s="59"/>
      <c r="F81" s="59"/>
      <c r="G81" s="61"/>
      <c r="H81" s="63"/>
      <c r="I81" s="65"/>
      <c r="J81" s="4"/>
    </row>
    <row r="82" spans="2:10" s="5" customFormat="1" ht="13.8" x14ac:dyDescent="0.2">
      <c r="B82" s="4"/>
      <c r="C82" s="4"/>
      <c r="D82" s="33" t="s">
        <v>51</v>
      </c>
      <c r="E82" s="34">
        <v>0</v>
      </c>
      <c r="F82" s="35">
        <v>500</v>
      </c>
      <c r="G82" s="36">
        <f>F82-E82</f>
        <v>500</v>
      </c>
      <c r="H82" s="37"/>
      <c r="I82" s="38"/>
      <c r="J82" s="4"/>
    </row>
    <row r="83" spans="2:10" s="5" customFormat="1" ht="13.8" x14ac:dyDescent="0.2">
      <c r="B83" s="4"/>
      <c r="C83" s="4"/>
      <c r="D83" s="32" t="s">
        <v>52</v>
      </c>
      <c r="E83" s="18">
        <v>0</v>
      </c>
      <c r="F83" s="23">
        <v>852.72</v>
      </c>
      <c r="G83" s="20">
        <f t="shared" ref="G83:G85" si="5">F83-E83</f>
        <v>852.72</v>
      </c>
      <c r="H83" s="21"/>
      <c r="I83" s="7"/>
      <c r="J83" s="4"/>
    </row>
    <row r="84" spans="2:10" s="5" customFormat="1" ht="13.8" x14ac:dyDescent="0.2">
      <c r="B84" s="4"/>
      <c r="C84" s="4"/>
      <c r="D84" s="32" t="s">
        <v>53</v>
      </c>
      <c r="E84" s="18">
        <v>0</v>
      </c>
      <c r="F84" s="23">
        <v>4758.9799999999996</v>
      </c>
      <c r="G84" s="20">
        <f t="shared" si="5"/>
        <v>4758.9799999999996</v>
      </c>
      <c r="H84" s="21"/>
      <c r="I84" s="7"/>
      <c r="J84" s="4"/>
    </row>
    <row r="85" spans="2:10" s="5" customFormat="1" ht="13.8" x14ac:dyDescent="0.2">
      <c r="B85" s="4"/>
      <c r="C85" s="4"/>
      <c r="D85" s="32" t="s">
        <v>54</v>
      </c>
      <c r="E85" s="22">
        <v>0</v>
      </c>
      <c r="F85" s="23">
        <v>1700</v>
      </c>
      <c r="G85" s="20">
        <f t="shared" si="5"/>
        <v>1700</v>
      </c>
      <c r="H85" s="24"/>
      <c r="I85" s="7"/>
      <c r="J85" s="4"/>
    </row>
    <row r="86" spans="2:10" s="5" customFormat="1" ht="14.4" thickBot="1" x14ac:dyDescent="0.25">
      <c r="B86" s="4"/>
      <c r="C86" s="4"/>
      <c r="D86" s="39"/>
      <c r="E86" s="40"/>
      <c r="F86" s="46"/>
      <c r="G86" s="47">
        <f>F86-E86</f>
        <v>0</v>
      </c>
      <c r="H86" s="43"/>
      <c r="I86" s="44" t="s">
        <v>55</v>
      </c>
      <c r="J86" s="4"/>
    </row>
    <row r="87" spans="2:10" s="5" customFormat="1" ht="9.6" customHeight="1" x14ac:dyDescent="0.2">
      <c r="B87" s="4"/>
      <c r="C87" s="4"/>
      <c r="D87" s="66" t="s">
        <v>25</v>
      </c>
      <c r="E87" s="68"/>
      <c r="F87" s="68"/>
      <c r="G87" s="70">
        <f>G80-SUM(G82:G86)</f>
        <v>0</v>
      </c>
      <c r="H87" s="71">
        <f>IF(G87=0,0,G87/E80)</f>
        <v>0</v>
      </c>
      <c r="I87" s="54" t="str">
        <f>IF(OR(H87&gt;0,H87&lt;0),"Further explanation needed","No further explanation needed")</f>
        <v>No further explanation needed</v>
      </c>
      <c r="J87" s="4"/>
    </row>
    <row r="88" spans="2:10" s="5" customFormat="1" ht="9.6" customHeight="1" thickBot="1" x14ac:dyDescent="0.25">
      <c r="B88" s="4"/>
      <c r="C88" s="4"/>
      <c r="D88" s="67"/>
      <c r="E88" s="69"/>
      <c r="F88" s="69"/>
      <c r="G88" s="61"/>
      <c r="H88" s="72"/>
      <c r="I88" s="55"/>
      <c r="J88" s="4"/>
    </row>
    <row r="89" spans="2:10" s="5" customFormat="1" x14ac:dyDescent="0.2">
      <c r="B89" s="4"/>
      <c r="C89" s="4"/>
      <c r="D89" s="30"/>
      <c r="E89" s="25"/>
      <c r="F89" s="25"/>
      <c r="G89" s="25"/>
      <c r="H89" s="10"/>
      <c r="I89" s="30"/>
      <c r="J89" s="4"/>
    </row>
    <row r="90" spans="2:10" s="5" customFormat="1" ht="10.8" thickBot="1" x14ac:dyDescent="0.25">
      <c r="B90" s="4"/>
      <c r="C90" s="4"/>
      <c r="D90" s="30"/>
      <c r="E90" s="25"/>
      <c r="F90" s="25"/>
      <c r="G90" s="25"/>
      <c r="H90" s="10"/>
      <c r="I90" s="30"/>
      <c r="J90" s="4"/>
    </row>
    <row r="91" spans="2:10" s="5" customFormat="1" ht="10.199999999999999" customHeight="1" x14ac:dyDescent="0.2">
      <c r="B91" s="4"/>
      <c r="C91" s="4"/>
      <c r="D91" s="56" t="s">
        <v>8</v>
      </c>
      <c r="E91" s="58">
        <v>0</v>
      </c>
      <c r="F91" s="58">
        <v>0</v>
      </c>
      <c r="G91" s="60">
        <f>F91-E91</f>
        <v>0</v>
      </c>
      <c r="H91" s="62" t="e">
        <f>G91/E91</f>
        <v>#DIV/0!</v>
      </c>
      <c r="I91" s="64"/>
      <c r="J91" s="4"/>
    </row>
    <row r="92" spans="2:10" s="5" customFormat="1" ht="10.8" customHeight="1" thickBot="1" x14ac:dyDescent="0.25">
      <c r="B92" s="4"/>
      <c r="C92" s="4"/>
      <c r="D92" s="57"/>
      <c r="E92" s="59"/>
      <c r="F92" s="59"/>
      <c r="G92" s="61"/>
      <c r="H92" s="63"/>
      <c r="I92" s="65"/>
      <c r="J92" s="4"/>
    </row>
    <row r="93" spans="2:10" s="5" customFormat="1" ht="13.8" x14ac:dyDescent="0.2">
      <c r="B93" s="4"/>
      <c r="C93" s="4"/>
      <c r="D93" s="33"/>
      <c r="E93" s="34"/>
      <c r="F93" s="35"/>
      <c r="G93" s="36">
        <f>F93-E93</f>
        <v>0</v>
      </c>
      <c r="H93" s="37"/>
      <c r="I93" s="38"/>
      <c r="J93" s="4"/>
    </row>
    <row r="94" spans="2:10" s="5" customFormat="1" ht="13.8" x14ac:dyDescent="0.2">
      <c r="B94" s="4"/>
      <c r="C94" s="4"/>
      <c r="D94" s="32"/>
      <c r="E94" s="18"/>
      <c r="F94" s="19"/>
      <c r="G94" s="20">
        <f t="shared" ref="G94:G96" si="6">F94-E94</f>
        <v>0</v>
      </c>
      <c r="H94" s="21"/>
      <c r="I94" s="6"/>
      <c r="J94" s="4"/>
    </row>
    <row r="95" spans="2:10" s="5" customFormat="1" ht="13.8" x14ac:dyDescent="0.2">
      <c r="B95" s="4"/>
      <c r="C95" s="4"/>
      <c r="D95" s="32"/>
      <c r="E95" s="18"/>
      <c r="F95" s="19"/>
      <c r="G95" s="20">
        <f t="shared" si="6"/>
        <v>0</v>
      </c>
      <c r="H95" s="21"/>
      <c r="I95" s="6"/>
      <c r="J95" s="4"/>
    </row>
    <row r="96" spans="2:10" s="5" customFormat="1" ht="13.8" x14ac:dyDescent="0.2">
      <c r="B96" s="4"/>
      <c r="C96" s="4"/>
      <c r="D96" s="32"/>
      <c r="E96" s="22"/>
      <c r="F96" s="23"/>
      <c r="G96" s="20">
        <f t="shared" si="6"/>
        <v>0</v>
      </c>
      <c r="H96" s="24"/>
      <c r="I96" s="7"/>
      <c r="J96" s="4"/>
    </row>
    <row r="97" spans="2:10" s="5" customFormat="1" ht="14.4" thickBot="1" x14ac:dyDescent="0.25">
      <c r="B97" s="4"/>
      <c r="C97" s="4"/>
      <c r="D97" s="39"/>
      <c r="E97" s="40"/>
      <c r="F97" s="41"/>
      <c r="G97" s="42">
        <f>F97-E97</f>
        <v>0</v>
      </c>
      <c r="H97" s="43"/>
      <c r="I97" s="44"/>
      <c r="J97" s="4"/>
    </row>
    <row r="98" spans="2:10" s="5" customFormat="1" x14ac:dyDescent="0.2">
      <c r="B98" s="4"/>
      <c r="C98" s="4"/>
      <c r="D98" s="66" t="s">
        <v>26</v>
      </c>
      <c r="E98" s="68"/>
      <c r="F98" s="68"/>
      <c r="G98" s="70">
        <f>G91-SUM(G93:G97)</f>
        <v>0</v>
      </c>
      <c r="H98" s="71">
        <f>IF(G98=0,0,G98/E91)</f>
        <v>0</v>
      </c>
      <c r="I98" s="54" t="str">
        <f>IF(OR(H98&gt;0.15,H98&lt;-0.15),"Further explanation needed","No further explanation needed")</f>
        <v>No further explanation needed</v>
      </c>
      <c r="J98" s="4"/>
    </row>
    <row r="99" spans="2:10" s="5" customFormat="1" ht="10.8" thickBot="1" x14ac:dyDescent="0.25">
      <c r="B99" s="4"/>
      <c r="C99" s="4"/>
      <c r="D99" s="67"/>
      <c r="E99" s="69"/>
      <c r="F99" s="69"/>
      <c r="G99" s="61"/>
      <c r="H99" s="72"/>
      <c r="I99" s="55"/>
      <c r="J99" s="4"/>
    </row>
    <row r="100" spans="2:10" s="5" customFormat="1" x14ac:dyDescent="0.2">
      <c r="B100" s="4"/>
      <c r="C100" s="4"/>
      <c r="D100" s="10"/>
      <c r="E100" s="10"/>
      <c r="F100" s="10"/>
      <c r="G100" s="10"/>
      <c r="H100" s="10"/>
      <c r="I100" s="10"/>
      <c r="J100" s="4"/>
    </row>
    <row r="101" spans="2:10" x14ac:dyDescent="0.2">
      <c r="B101" s="1"/>
      <c r="C101" s="1"/>
      <c r="D101" s="8"/>
      <c r="E101" s="8"/>
      <c r="F101" s="8"/>
      <c r="G101" s="8"/>
      <c r="H101" s="8"/>
      <c r="I101" s="8"/>
      <c r="J101" s="1"/>
    </row>
    <row r="102" spans="2:10" x14ac:dyDescent="0.2">
      <c r="B102" s="1"/>
      <c r="C102" s="1"/>
      <c r="D102" s="8"/>
      <c r="E102" s="8"/>
      <c r="F102" s="8"/>
      <c r="G102" s="8"/>
      <c r="H102" s="8"/>
      <c r="I102" s="8"/>
      <c r="J102" s="1"/>
    </row>
    <row r="103" spans="2:10" x14ac:dyDescent="0.2">
      <c r="B103" s="1"/>
      <c r="C103" s="1"/>
      <c r="D103" s="8"/>
      <c r="E103" s="8"/>
      <c r="F103" s="8"/>
      <c r="G103" s="8"/>
      <c r="H103" s="8"/>
      <c r="I103" s="8"/>
      <c r="J103" s="1"/>
    </row>
    <row r="104" spans="2:10" x14ac:dyDescent="0.2">
      <c r="B104" s="1"/>
      <c r="C104" s="3"/>
      <c r="D104" s="9"/>
      <c r="E104" s="9"/>
      <c r="F104" s="9"/>
      <c r="G104" s="9"/>
      <c r="H104" s="9"/>
      <c r="I104" s="9"/>
      <c r="J104" s="3"/>
    </row>
    <row r="105" spans="2:10" x14ac:dyDescent="0.2">
      <c r="B105" s="1"/>
      <c r="C105" s="73" t="s">
        <v>18</v>
      </c>
      <c r="D105" s="74"/>
      <c r="E105" s="74"/>
      <c r="F105" s="74"/>
      <c r="G105" s="74"/>
      <c r="H105" s="74"/>
      <c r="I105" s="74"/>
      <c r="J105" s="74"/>
    </row>
    <row r="106" spans="2:10" x14ac:dyDescent="0.2">
      <c r="B106" s="1"/>
      <c r="C106" s="1"/>
      <c r="D106" s="8"/>
      <c r="E106" s="8"/>
      <c r="F106" s="8"/>
      <c r="G106" s="8"/>
      <c r="H106" s="8"/>
      <c r="I106" s="8"/>
      <c r="J106" s="1"/>
    </row>
    <row r="107" spans="2:10" x14ac:dyDescent="0.2">
      <c r="B107" s="1"/>
      <c r="C107" s="1"/>
      <c r="D107" s="8"/>
      <c r="E107" s="8"/>
      <c r="F107" s="8"/>
      <c r="G107" s="8"/>
      <c r="H107" s="8"/>
      <c r="I107" s="8"/>
      <c r="J107" s="1"/>
    </row>
    <row r="122" spans="8:8" x14ac:dyDescent="0.2">
      <c r="H122" s="11" t="s">
        <v>29</v>
      </c>
    </row>
  </sheetData>
  <sheetProtection selectLockedCells="1"/>
  <mergeCells count="93">
    <mergeCell ref="I43:I44"/>
    <mergeCell ref="D50:D51"/>
    <mergeCell ref="E50:E51"/>
    <mergeCell ref="F50:F51"/>
    <mergeCell ref="G50:G51"/>
    <mergeCell ref="H50:H51"/>
    <mergeCell ref="I50:I51"/>
    <mergeCell ref="D43:D44"/>
    <mergeCell ref="E43:E44"/>
    <mergeCell ref="F43:F44"/>
    <mergeCell ref="G43:G44"/>
    <mergeCell ref="H43:H44"/>
    <mergeCell ref="I39:I40"/>
    <mergeCell ref="D32:D33"/>
    <mergeCell ref="E32:E33"/>
    <mergeCell ref="F32:F33"/>
    <mergeCell ref="G32:G33"/>
    <mergeCell ref="H32:H33"/>
    <mergeCell ref="I32:I33"/>
    <mergeCell ref="D39:D40"/>
    <mergeCell ref="E39:E40"/>
    <mergeCell ref="F39:F40"/>
    <mergeCell ref="G39:G40"/>
    <mergeCell ref="H39:H40"/>
    <mergeCell ref="E21:E22"/>
    <mergeCell ref="H21:H22"/>
    <mergeCell ref="G21:G22"/>
    <mergeCell ref="F21:F22"/>
    <mergeCell ref="I21:I22"/>
    <mergeCell ref="C105:J105"/>
    <mergeCell ref="D11:F11"/>
    <mergeCell ref="D14:I15"/>
    <mergeCell ref="D28:D29"/>
    <mergeCell ref="E28:E29"/>
    <mergeCell ref="G28:G29"/>
    <mergeCell ref="H28:H29"/>
    <mergeCell ref="I28:I29"/>
    <mergeCell ref="F28:F29"/>
    <mergeCell ref="D19:D20"/>
    <mergeCell ref="E19:E20"/>
    <mergeCell ref="F19:F20"/>
    <mergeCell ref="G19:G20"/>
    <mergeCell ref="H19:H20"/>
    <mergeCell ref="I19:I20"/>
    <mergeCell ref="D21:D22"/>
    <mergeCell ref="I61:I62"/>
    <mergeCell ref="D54:D55"/>
    <mergeCell ref="E54:E55"/>
    <mergeCell ref="F54:F55"/>
    <mergeCell ref="G54:G55"/>
    <mergeCell ref="H54:H55"/>
    <mergeCell ref="I54:I55"/>
    <mergeCell ref="D61:D62"/>
    <mergeCell ref="E61:E62"/>
    <mergeCell ref="F61:F62"/>
    <mergeCell ref="G61:G62"/>
    <mergeCell ref="H61:H62"/>
    <mergeCell ref="I65:I66"/>
    <mergeCell ref="D75:D76"/>
    <mergeCell ref="E75:E76"/>
    <mergeCell ref="F75:F76"/>
    <mergeCell ref="G75:G76"/>
    <mergeCell ref="H75:H76"/>
    <mergeCell ref="I75:I76"/>
    <mergeCell ref="D65:D66"/>
    <mergeCell ref="E65:E66"/>
    <mergeCell ref="F65:F66"/>
    <mergeCell ref="G65:G66"/>
    <mergeCell ref="H65:H66"/>
    <mergeCell ref="I80:I81"/>
    <mergeCell ref="D87:D88"/>
    <mergeCell ref="E87:E88"/>
    <mergeCell ref="F87:F88"/>
    <mergeCell ref="G87:G88"/>
    <mergeCell ref="H87:H88"/>
    <mergeCell ref="I87:I88"/>
    <mergeCell ref="D80:D81"/>
    <mergeCell ref="E80:E81"/>
    <mergeCell ref="F80:F81"/>
    <mergeCell ref="G80:G81"/>
    <mergeCell ref="H80:H81"/>
    <mergeCell ref="I98:I99"/>
    <mergeCell ref="D91:D92"/>
    <mergeCell ref="E91:E92"/>
    <mergeCell ref="F91:F92"/>
    <mergeCell ref="G91:G92"/>
    <mergeCell ref="H91:H92"/>
    <mergeCell ref="I91:I92"/>
    <mergeCell ref="D98:D99"/>
    <mergeCell ref="E98:E99"/>
    <mergeCell ref="F98:F99"/>
    <mergeCell ref="G98:G99"/>
    <mergeCell ref="H98:H99"/>
  </mergeCells>
  <conditionalFormatting sqref="H21">
    <cfRule type="cellIs" dxfId="41" priority="138" operator="between">
      <formula>-0.15</formula>
      <formula>0.15</formula>
    </cfRule>
    <cfRule type="cellIs" dxfId="40" priority="139" operator="lessThan">
      <formula>-0.15</formula>
    </cfRule>
    <cfRule type="cellIs" dxfId="39" priority="140" operator="greaterThan">
      <formula>0.15</formula>
    </cfRule>
  </conditionalFormatting>
  <conditionalFormatting sqref="H28">
    <cfRule type="cellIs" dxfId="38" priority="141" operator="between">
      <formula>-0.15</formula>
      <formula>0.15</formula>
    </cfRule>
    <cfRule type="cellIs" dxfId="37" priority="142" operator="lessThan">
      <formula>-0.15</formula>
    </cfRule>
    <cfRule type="cellIs" dxfId="36" priority="143" operator="greaterThan">
      <formula>0.15</formula>
    </cfRule>
  </conditionalFormatting>
  <conditionalFormatting sqref="H32">
    <cfRule type="cellIs" dxfId="35" priority="34" operator="between">
      <formula>-0.15</formula>
      <formula>0.15</formula>
    </cfRule>
    <cfRule type="cellIs" dxfId="34" priority="35" operator="lessThan">
      <formula>-0.15</formula>
    </cfRule>
    <cfRule type="cellIs" dxfId="33" priority="36" operator="greaterThan">
      <formula>0.15</formula>
    </cfRule>
  </conditionalFormatting>
  <conditionalFormatting sqref="H39">
    <cfRule type="cellIs" dxfId="32" priority="37" operator="between">
      <formula>-0.15</formula>
      <formula>0.15</formula>
    </cfRule>
    <cfRule type="cellIs" dxfId="31" priority="38" operator="lessThan">
      <formula>-0.15</formula>
    </cfRule>
    <cfRule type="cellIs" dxfId="30" priority="39" operator="greaterThan">
      <formula>0.15</formula>
    </cfRule>
  </conditionalFormatting>
  <conditionalFormatting sqref="H43">
    <cfRule type="cellIs" dxfId="29" priority="31" operator="between">
      <formula>-0.15</formula>
      <formula>0.15</formula>
    </cfRule>
    <cfRule type="cellIs" dxfId="28" priority="32" operator="lessThan">
      <formula>-0.15</formula>
    </cfRule>
    <cfRule type="cellIs" dxfId="27" priority="33" operator="greaterThan">
      <formula>0.15</formula>
    </cfRule>
  </conditionalFormatting>
  <conditionalFormatting sqref="H50">
    <cfRule type="cellIs" dxfId="26" priority="28" operator="between">
      <formula>-0.15</formula>
      <formula>0.15</formula>
    </cfRule>
    <cfRule type="cellIs" dxfId="25" priority="29" operator="lessThan">
      <formula>-0.15</formula>
    </cfRule>
    <cfRule type="cellIs" dxfId="24" priority="30" operator="greaterThan">
      <formula>0.15</formula>
    </cfRule>
  </conditionalFormatting>
  <conditionalFormatting sqref="H54">
    <cfRule type="cellIs" dxfId="23" priority="19" operator="between">
      <formula>-0.15</formula>
      <formula>0.15</formula>
    </cfRule>
    <cfRule type="cellIs" dxfId="22" priority="20" operator="lessThan">
      <formula>-0.15</formula>
    </cfRule>
    <cfRule type="cellIs" dxfId="21" priority="21" operator="greaterThan">
      <formula>0.15</formula>
    </cfRule>
  </conditionalFormatting>
  <conditionalFormatting sqref="H61">
    <cfRule type="cellIs" dxfId="20" priority="22" operator="between">
      <formula>-0.15</formula>
      <formula>0.15</formula>
    </cfRule>
    <cfRule type="cellIs" dxfId="19" priority="23" operator="lessThan">
      <formula>-0.15</formula>
    </cfRule>
    <cfRule type="cellIs" dxfId="18" priority="24" operator="greaterThan">
      <formula>0.15</formula>
    </cfRule>
  </conditionalFormatting>
  <conditionalFormatting sqref="H65">
    <cfRule type="cellIs" dxfId="17" priority="16" operator="between">
      <formula>-0.15</formula>
      <formula>0.15</formula>
    </cfRule>
    <cfRule type="cellIs" dxfId="16" priority="17" operator="lessThan">
      <formula>-0.15</formula>
    </cfRule>
    <cfRule type="cellIs" dxfId="15" priority="18" operator="greaterThan">
      <formula>0.15</formula>
    </cfRule>
  </conditionalFormatting>
  <conditionalFormatting sqref="H75">
    <cfRule type="cellIs" dxfId="14" priority="13" operator="between">
      <formula>-0.15</formula>
      <formula>0.15</formula>
    </cfRule>
    <cfRule type="cellIs" dxfId="13" priority="14" operator="lessThan">
      <formula>-0.15</formula>
    </cfRule>
    <cfRule type="cellIs" dxfId="12" priority="15" operator="greaterThan">
      <formula>0.15</formula>
    </cfRule>
  </conditionalFormatting>
  <conditionalFormatting sqref="H80">
    <cfRule type="cellIs" dxfId="11" priority="10" operator="between">
      <formula>-0.15</formula>
      <formula>0.15</formula>
    </cfRule>
    <cfRule type="cellIs" dxfId="10" priority="11" operator="lessThan">
      <formula>-0.15</formula>
    </cfRule>
    <cfRule type="cellIs" dxfId="9" priority="12" operator="greaterThan">
      <formula>0.15</formula>
    </cfRule>
  </conditionalFormatting>
  <conditionalFormatting sqref="H87">
    <cfRule type="cellIs" dxfId="8" priority="7" operator="between">
      <formula>-0.15</formula>
      <formula>0.15</formula>
    </cfRule>
    <cfRule type="cellIs" dxfId="7" priority="8" operator="lessThan">
      <formula>-0.15</formula>
    </cfRule>
    <cfRule type="cellIs" dxfId="6" priority="9" operator="greaterThan">
      <formula>0.15</formula>
    </cfRule>
  </conditionalFormatting>
  <conditionalFormatting sqref="H91">
    <cfRule type="cellIs" dxfId="5" priority="1" operator="between">
      <formula>-0.15</formula>
      <formula>0.15</formula>
    </cfRule>
    <cfRule type="cellIs" dxfId="4" priority="2" operator="lessThan">
      <formula>-0.15</formula>
    </cfRule>
    <cfRule type="cellIs" dxfId="3" priority="3" operator="greaterThan">
      <formula>0.15</formula>
    </cfRule>
  </conditionalFormatting>
  <conditionalFormatting sqref="H98">
    <cfRule type="cellIs" dxfId="2" priority="4" operator="between">
      <formula>-0.15</formula>
      <formula>0.15</formula>
    </cfRule>
    <cfRule type="cellIs" dxfId="1" priority="5" operator="lessThan">
      <formula>-0.15</formula>
    </cfRule>
    <cfRule type="cellIs" dxfId="0" priority="6" operator="greaterThan">
      <formula>0.15</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Significant variances</vt:lpstr>
    </vt:vector>
  </TitlesOfParts>
  <Manager/>
  <Company>CPC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Chestfield</dc:creator>
  <cp:keywords/>
  <dc:description/>
  <cp:lastModifiedBy>Denise Wheat</cp:lastModifiedBy>
  <cp:revision/>
  <dcterms:created xsi:type="dcterms:W3CDTF">2010-09-20T17:54:47Z</dcterms:created>
  <dcterms:modified xsi:type="dcterms:W3CDTF">2026-08-28T12:20:26Z</dcterms:modified>
  <cp:category/>
  <cp:contentStatus/>
</cp:coreProperties>
</file>